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СВОДКИ ИСПОЛНЕНИЯ БЮДЖЕТА\ДОХОДЫ\2020\"/>
    </mc:Choice>
  </mc:AlternateContent>
  <xr:revisionPtr revIDLastSave="0" documentId="8_{5FB31A16-9355-4ED1-B302-06CA6C20D440}" xr6:coauthVersionLast="37" xr6:coauthVersionMax="37" xr10:uidLastSave="{00000000-0000-0000-0000-000000000000}"/>
  <bookViews>
    <workbookView xWindow="0" yWindow="0" windowWidth="28800" windowHeight="12225" xr2:uid="{00000000-000D-0000-FFFF-FFFF00000000}"/>
  </bookViews>
  <sheets>
    <sheet name="Лист2" sheetId="2" r:id="rId1"/>
  </sheets>
  <calcPr calcId="179021"/>
  <fileRecoveryPr repairLoad="1"/>
</workbook>
</file>

<file path=xl/calcChain.xml><?xml version="1.0" encoding="utf-8"?>
<calcChain xmlns="http://schemas.openxmlformats.org/spreadsheetml/2006/main">
  <c r="E97" i="2" l="1"/>
  <c r="D97" i="2"/>
  <c r="C97" i="2"/>
  <c r="D95" i="2"/>
  <c r="C95" i="2"/>
  <c r="E94" i="2"/>
  <c r="E93" i="2"/>
  <c r="E91" i="2"/>
  <c r="D91" i="2"/>
  <c r="C91" i="2"/>
  <c r="E90" i="2"/>
  <c r="E89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C25" i="2"/>
  <c r="E24" i="2"/>
  <c r="D24" i="2"/>
  <c r="C24" i="2"/>
  <c r="E21" i="2"/>
  <c r="E20" i="2"/>
  <c r="E19" i="2"/>
  <c r="E18" i="2"/>
  <c r="E17" i="2"/>
  <c r="E16" i="2"/>
  <c r="E15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<sst xmlns="http://schemas.openxmlformats.org/spreadsheetml/2006/main" count="195" uniqueCount="165">
  <si>
    <t xml:space="preserve">код </t>
  </si>
  <si>
    <t>Наименование доходов</t>
  </si>
  <si>
    <t>Налог на доходы физических лиц</t>
  </si>
  <si>
    <t>Государственная пошлина</t>
  </si>
  <si>
    <t>% исполнения</t>
  </si>
  <si>
    <t>Единый сельскохозяйственный налог</t>
  </si>
  <si>
    <t>1 01 02000 01 0000 110</t>
  </si>
  <si>
    <t>1 08 00000 00 0000 110</t>
  </si>
  <si>
    <t>Штрафы, санкции, возмещение ущерба</t>
  </si>
  <si>
    <t>1 16 00000 00 0000 000</t>
  </si>
  <si>
    <t>1 12 01000 01 0000 120</t>
  </si>
  <si>
    <t>1 05 02000 02 0000 110</t>
  </si>
  <si>
    <t>1 05 03000 01 0000 110</t>
  </si>
  <si>
    <t>Единый налог на вмененный доход для отд. видов деятельности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</si>
  <si>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</t>
  </si>
  <si>
    <t>Плата за негативное воздействие на окружающую среду</t>
  </si>
  <si>
    <t>1 11 05035 00 0000 120</t>
  </si>
  <si>
    <t>Невыясненные поступления</t>
  </si>
  <si>
    <t>1 05 04000 02 0000 110</t>
  </si>
  <si>
    <t>Налог взимаемый  в связи с применением патентной системы налогообложения</t>
  </si>
  <si>
    <t>1 11 05075 00 0000 120</t>
  </si>
  <si>
    <t>Доходы от сдачи в аренду имущества, составляющего казну муниципальных районов, поселений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</si>
  <si>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</si>
  <si>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</si>
  <si>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 xml:space="preserve"> тыс.руб.</t>
  </si>
  <si>
    <t>Субсидии на выплату заработной платы с начислениями на нее работникам муниципальных учреждений и органов местного самоуправления</t>
  </si>
  <si>
    <t>Субвенции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</si>
  <si>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1 13 02995 05 0000 130</t>
  </si>
  <si>
    <t>Прочие доходы от компенсации затрат бюджетов муниципальных районов</t>
  </si>
  <si>
    <t>1 17 01050 05 0000 180</t>
  </si>
  <si>
    <t>1 17 05050 05 0000 180</t>
  </si>
  <si>
    <t>1 14 06000 05 0000 430</t>
  </si>
  <si>
    <t>2 18 00000 00 0000 000</t>
  </si>
  <si>
    <t>2 19 00000 00 0000 000</t>
  </si>
  <si>
    <t>Дотации бюджетам субъектов Российской Федерации и муниципальных образований</t>
  </si>
  <si>
    <t xml:space="preserve"> Дотации на выравнивание бюджетной обеспеченности муниципальных районов</t>
  </si>
  <si>
    <t>Субсидии бюджетам  субъектов   Российской Федерации и муниципальных образований (межбюджетные субсидии)</t>
  </si>
  <si>
    <t xml:space="preserve"> Субсидии на оказание частичной финансовой поддержки районных (городских) средств массовой информации</t>
  </si>
  <si>
    <t>Субвенции бюджетам субъектов Российской Федерации и муниципальных образований</t>
  </si>
  <si>
    <t xml:space="preserve"> Иные межбюджетные трансферты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</si>
  <si>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</si>
  <si>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</t>
  </si>
  <si>
    <t xml:space="preserve"> Возврат  остатков субсидий, субвенций и иных межбюджетных трансфертов, имеющих целевое назначение, прошлых лет </t>
  </si>
  <si>
    <t>Возврат 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</si>
  <si>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Субсидии на предоставление социальных выплат на возмещение части процентной ставки по кредитам, полученным гражданами на газификацию жилья в российских кредитных организациях</t>
  </si>
  <si>
    <t>Итого налоговых и неналоговых доходов</t>
  </si>
  <si>
    <t>1 11 09045 05 0000 120</t>
  </si>
  <si>
    <t>Доходы от сдачи в аренду имущества, находящегося  в оперативном управлении органов управления мунициппльных районов</t>
  </si>
  <si>
    <t>Прочие поступления от использования имущества, находящегося в собственности муниципального района</t>
  </si>
  <si>
    <t>Субвенции на осуществление полномочий по созданию и организации деятельности муниципальных комиссий по делам несовершеннолетних и защите их прав</t>
  </si>
  <si>
    <t xml:space="preserve"> Субвенции на осуществление выплат на возмещение части расходов по приобретению путевок в детские санатории, санаторно-оздоровительные центры (лагеря) круглогодичного действия  расположенные на территории Российской Федерации</t>
  </si>
  <si>
    <t xml:space="preserve"> Субвенции на осуществление выплаты компенсации части  платы, взимаемой с родителей (законных представителей) за присмотр и уход за детьми,посещающими образовательные организации, реализующие образовательные программы дошкольных образования</t>
  </si>
  <si>
    <t>Субвенции  на осуществление первичного воинского учета на территориях, где отсутствуют военные комиссариаты</t>
  </si>
  <si>
    <t>Субвенции на осуществление органами местного самоуправления муниципальных районов,  полномочий органов государственной власти Нижегородской области по расчету и предоставлению дотаций бюджетам поселений</t>
  </si>
  <si>
    <t>Субвенции на исполнение полномочий в сфере общего образования в муниципальных дошкольных образовательных организациях</t>
  </si>
  <si>
    <t xml:space="preserve"> Субвенции на осуществление отдельных государственных полномочий по поддержке сельскохозяйственного производства</t>
  </si>
  <si>
    <t>Субвенции на осуществление полномочий в сфере общего образования в муниципальных общеобразовательных организациях</t>
  </si>
  <si>
    <t xml:space="preserve"> Субвенции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</si>
  <si>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 xml:space="preserve">Прочие неналоговые доходы </t>
  </si>
  <si>
    <t xml:space="preserve">Субсидии на компенсацию части платежа по полученным гражданами-участниками социальной (льготной) ипотеки ипотечным жилищнымкредитам (займам) </t>
  </si>
  <si>
    <t>Дотации на поддержку мер по обеспечению сбалансированности муниципальных районов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</si>
  <si>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</si>
  <si>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на осуществление социальных выплат молодым семьям на  приобретение жилья или строительство индивидуального жилого дома</t>
  </si>
  <si>
    <t>Субвенция на осущствлени полномочий по организации и осуществлению деятельности по опеке и попечительству в отношении совершеннолетних граждан</t>
  </si>
  <si>
    <t>Субвенция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РФ</t>
  </si>
  <si>
    <t>Субвенции на исполнение полномочий по финансовому обеспечению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</si>
  <si>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Субвенции на исполнение полномочий по финансовому обеспечению двухразовым бесплатным питанием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</t>
  </si>
  <si>
    <t>ВСЕГО доходов:</t>
  </si>
  <si>
    <t>1 11 05010 00 0000 120</t>
  </si>
  <si>
    <t>Субвенции на проведение ремонта жилых помещений,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родителей, либо жилых помещений государственного жилищного фонда, право пользования которыми за ними сохранено, в целях обеспечения надлежащего санитарного и технического состояния этих жилых помещений</t>
  </si>
  <si>
    <t>Доходы от продажи земельных участков в том числе плата за увеличение площади зем.участков</t>
  </si>
  <si>
    <t>2 02 10000 00 0000 150</t>
  </si>
  <si>
    <t>2 02 15001 05 0000 150</t>
  </si>
  <si>
    <t>2 02 15002 05 0000 150</t>
  </si>
  <si>
    <t>2 02 20000 00 0000 150</t>
  </si>
  <si>
    <t>2 02 29999 05 0000 150</t>
  </si>
  <si>
    <t>2 02 25555 05 0000 150</t>
  </si>
  <si>
    <t>2 02 25497 05 0000 150</t>
  </si>
  <si>
    <t>2 02 30000 00 0000 150</t>
  </si>
  <si>
    <t>2 02 35120 05 0000 150</t>
  </si>
  <si>
    <t>2 02 35118 05 0000 150</t>
  </si>
  <si>
    <t>2 02 35082 05 0000 150</t>
  </si>
  <si>
    <t>2 02 30029 05 0000 150</t>
  </si>
  <si>
    <t>2 02 30024 05 0000 150</t>
  </si>
  <si>
    <t>2 02 40000 00 0000 150</t>
  </si>
  <si>
    <t>2 02 40014 05 0000 150</t>
  </si>
  <si>
    <t>2 18 46160 05 0000 150</t>
  </si>
  <si>
    <t>Доходы бюджетов муниципальных районов от возврата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 из бюджетов поселений</t>
  </si>
  <si>
    <t>2 19 60010 05 0000 150</t>
  </si>
  <si>
    <t>2 19 45160 05 0000 150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</si>
  <si>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районов</t>
  </si>
  <si>
    <t>Субвенции на возмещение части затрат на приобретение элитных семян</t>
  </si>
  <si>
    <t>Субвенции на поддержку племенного животноводства</t>
  </si>
  <si>
    <t>Субвенции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</si>
  <si>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Субсидии на обеспечение доступа к системе электронного документооборота</t>
  </si>
  <si>
    <t>2 02 25519 05 0000 150</t>
  </si>
  <si>
    <t>Субсидия бюджетам муниципальных районов на поддержку отрасли культуры</t>
  </si>
  <si>
    <t>2 02 20077 05 0000 150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</si>
  <si>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</si>
  <si>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</si>
  <si>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на капитальный ремонт образовательных организаций, реализующих общеобразовательные программы Нижегородской области</t>
  </si>
  <si>
    <t>Субвенция на исполнение полномочий по финансовому обеспечению выплаты компенсации педагогическим работникам за работу по подготовке и проведению госудасртвенной итоговой аттестации по образовательным программам основного общего и среднего общего образования</t>
  </si>
  <si>
    <t>2 07 00000 00 0000 150</t>
  </si>
  <si>
    <t>Прочие безвозмездные перечисления</t>
  </si>
  <si>
    <t>Прочие безвозмездные поступления в бюджеты муниципальных районов</t>
  </si>
  <si>
    <t>2 07 05030 05 0000 150</t>
  </si>
  <si>
    <t>Субвенция на осуществление полномочий по созданию административных комиссий в Нижегородской области и на осуществление отдельных полномочий в области законодательсва об административных правонарушениях</t>
  </si>
  <si>
    <t>Субвенции на возмещение части затрат на приобретение оборудования и техники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</si>
  <si>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</si>
  <si>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1 05 01000 01 0000 110</t>
  </si>
  <si>
    <t>УСН</t>
  </si>
  <si>
    <t>Плата за увеличение площади зем.участков</t>
  </si>
  <si>
    <t>1 14 06300 05 0000 430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</si>
  <si>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</si>
  <si>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</si>
  <si>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</si>
  <si>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</si>
  <si>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Субвенции на осуществление полномочий по организации мероприятий при осуществлении деятельности по обращению с животными в части отлова и содержания животных без владельцев</t>
  </si>
  <si>
    <t>2 02 35502 05 0000 150</t>
  </si>
  <si>
    <t xml:space="preserve"> Субвенции бюджетам муниципальных районов на стимулирование развития приоритетных подотраслей агропромышленного комплекса и развитие малых форм хозяйствования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</si>
  <si>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</si>
  <si>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2 02 35508 05 0000 150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</si>
  <si>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</si>
  <si>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2 19 35120 05 0000 150</t>
  </si>
  <si>
    <t>Назначено по б-ту на 2020г</t>
  </si>
  <si>
    <t>Доходы от приватизации имущества, находящегося в  собственности муниципального района</t>
  </si>
  <si>
    <t>1 14 13000 05 0000 000</t>
  </si>
  <si>
    <t>Прочие межбюджетные трансферты, передаваемые бюджетам муниципальных районов</t>
  </si>
  <si>
    <t>2 02 49999 05 0000 150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</si>
  <si>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</si>
  <si>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1 11 05313 05 0000 120</t>
  </si>
  <si>
    <t>Субсидии на капитальный ремонт и ремонтно-реставрационные работы муниципальных учреждений культуры</t>
  </si>
  <si>
    <t>Субсидия по обустройству и восстановлению памятных мест, посвященных Великой Отечественной войне.</t>
  </si>
  <si>
    <t>Субсидии на капитальный ремонт объектов образования в рамках Адресной инвестиционной программы Нижегородской области</t>
  </si>
  <si>
    <t>2 02 45160 05 0000 150</t>
  </si>
  <si>
    <t xml:space="preserve"> 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</si>
  <si>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</si>
  <si>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</si>
  <si>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2 18 05010 05 0000 150</t>
  </si>
  <si>
    <t>2 18 60010 05 0000 150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</si>
  <si>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</si>
  <si>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</si>
  <si>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Субсидии на создание (обустройство) контейнерных площадок</t>
  </si>
  <si>
    <t xml:space="preserve">Субсидии на реализацию проекта по поддержке местных инициатив 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</si>
  <si>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</si>
  <si>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</si>
  <si>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</si>
  <si>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</si>
  <si>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2 02 35135 05 0000 150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</si>
  <si>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</si>
  <si>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</si>
  <si>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</si>
  <si>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</si>
  <si>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</si>
  <si>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Субвенция на обеспечение прироста сельскохозяйственной продукции собственного производства в рамках приоритетных подотраслей агропромышленного комплекса.</t>
  </si>
  <si>
    <t>Субвенции на 1 килограмм реализованного и (или) отгруженного на собственную переработку молока за счет средств областного бюджета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</si>
  <si>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</si>
  <si>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</si>
  <si>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Исполнение на 01.10.2020г.</t>
  </si>
  <si>
    <t>Субвенции на исполнение полномочий по финансовому обеспечению выплат ежемесячного денежного вознаграждения за классное руководство педагогическим работникам муниципальных образовательных организаций Нижегородской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</si>
  <si>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2 02 35303 05 0000 150</t>
  </si>
  <si>
    <t xml:space="preserve">Исполнение районного  бюджета Балахнинского муниципального района по  доходам на 01.01.2021г. </t>
  </si>
  <si>
    <t>2 02 20302 05 0000 150</t>
  </si>
  <si>
    <t xml:space="preserve">И.о.начальник финансового управления </t>
  </si>
  <si>
    <t>А.М. Виноградова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</si>
</sst>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00000"/>
  </numFmts>
  <fonts count="17" x14ac:knownFonts="1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2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justify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165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165" fontId="13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165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165" fontId="7" fillId="0" borderId="2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 applyAlignment="1">
      <alignment horizontal="center"/>
    </xf>
    <xf numFmtId="166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165" fontId="10" fillId="0" borderId="1" xfId="0" applyNumberFormat="1" applyFont="1" applyFill="1" applyBorder="1" applyAlignment="1">
      <alignment horizontal="center" wrapText="1"/>
    </xf>
    <xf numFmtId="165" fontId="13" fillId="0" borderId="2" xfId="0" applyNumberFormat="1" applyFont="1" applyFill="1" applyBorder="1" applyAlignment="1">
      <alignment horizontal="center" wrapText="1"/>
    </xf>
    <xf numFmtId="165" fontId="12" fillId="0" borderId="2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165" fontId="11" fillId="0" borderId="0" xfId="0" applyNumberFormat="1" applyFont="1" applyFill="1"/>
    <xf numFmtId="0" fontId="11" fillId="0" borderId="0" xfId="0" applyFont="1" applyFill="1"/>
    <xf numFmtId="0" fontId="5" fillId="0" borderId="0" xfId="0" applyFont="1" applyFill="1"/>
    <xf numFmtId="0" fontId="9" fillId="0" borderId="0" xfId="0" applyFont="1" applyFill="1" applyAlignment="1">
      <alignment horizontal="left"/>
    </xf>
    <xf numFmtId="165" fontId="9" fillId="0" borderId="0" xfId="0" applyNumberFormat="1" applyFont="1" applyFill="1"/>
    <xf numFmtId="0" fontId="15" fillId="0" borderId="0" xfId="0" applyFont="1" applyFill="1" applyAlignment="1">
      <alignment horizontal="left"/>
    </xf>
    <xf numFmtId="165" fontId="16" fillId="0" borderId="0" xfId="0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5" fontId="6" fillId="0" borderId="0" xfId="0" applyNumberFormat="1" applyFont="1" applyFill="1"/>
    <xf numFmtId="165" fontId="0" fillId="0" borderId="0" xfId="0" applyNumberFormat="1" applyFill="1"/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165" fontId="0" fillId="0" borderId="0" xfId="0" applyNumberFormat="1" applyFont="1" applyFill="1" applyAlignment="1">
      <alignment horizontal="center"/>
    </xf>
    <xf numFmtId="11" fontId="9" fillId="0" borderId="1" xfId="0" applyNumberFormat="1" applyFont="1" applyBorder="1" applyAlignment="1" applyProtection="1">
      <alignment horizontal="left" vertical="center" wrapText="1"/>
    </xf>
    <xf numFmtId="0" fontId="14" fillId="0" borderId="1" xfId="0" applyFont="1" applyFill="1" applyBorder="1" applyAlignment="1">
      <alignment horizontal="center" wrapText="1"/>
    </xf>
    <xf numFmtId="0" fontId="14" fillId="0" borderId="1" xfId="0" applyNumberFormat="1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3"/>
  <sheetViews>
    <sheetView tabSelected="1" workbookViewId="0">
      <selection activeCell="A107" sqref="A107"/>
    </sheetView>
  </sheetViews>
  <sheetFormatPr defaultRowHeight="14.25" x14ac:dyDescent="0.2"/>
  <cols>
    <col min="1" max="1" width="28" style="53" customWidth="1"/>
    <col min="2" max="2" width="58.85546875" style="54" customWidth="1"/>
    <col min="3" max="3" width="17.5703125" style="55" customWidth="1"/>
    <col min="4" max="4" width="21" style="56" customWidth="1"/>
    <col min="5" max="6" width="13.7109375" style="1" customWidth="1"/>
    <col min="7" max="7" width="10.7109375" style="1" bestFit="1" customWidth="1"/>
    <col min="8" max="16384" width="9.140625" style="1"/>
  </cols>
  <sheetData>
    <row r="1" spans="1:6" ht="30.75" customHeight="1" x14ac:dyDescent="0.2">
      <c r="A1" s="68" t="s">
        <v>161</v>
      </c>
      <c r="B1" s="68"/>
      <c r="C1" s="68"/>
      <c r="D1" s="68"/>
      <c r="E1" s="68"/>
    </row>
    <row r="2" spans="1:6" ht="13.5" customHeight="1" x14ac:dyDescent="0.2">
      <c r="A2" s="2"/>
      <c r="B2" s="3"/>
      <c r="C2" s="4"/>
      <c r="D2" s="5" t="s">
        <v>24</v>
      </c>
      <c r="E2" s="6"/>
    </row>
    <row r="3" spans="1:6" ht="48.75" customHeight="1" x14ac:dyDescent="0.2">
      <c r="A3" s="7" t="s">
        <v>0</v>
      </c>
      <c r="B3" s="7" t="s">
        <v>1</v>
      </c>
      <c r="C3" s="8" t="s">
        <v>124</v>
      </c>
      <c r="D3" s="9" t="s">
        <v>158</v>
      </c>
      <c r="E3" s="10" t="s">
        <v>4</v>
      </c>
    </row>
    <row r="4" spans="1:6" s="15" customFormat="1" ht="21.75" customHeight="1" x14ac:dyDescent="0.25">
      <c r="A4" s="11" t="s">
        <v>6</v>
      </c>
      <c r="B4" s="12" t="s">
        <v>2</v>
      </c>
      <c r="C4" s="13">
        <v>339360.2</v>
      </c>
      <c r="D4" s="13">
        <v>332047.40000000002</v>
      </c>
      <c r="E4" s="14">
        <f t="shared" ref="E4:E12" si="0">D4/C4*100</f>
        <v>97.845121496274473</v>
      </c>
      <c r="F4" s="38"/>
    </row>
    <row r="5" spans="1:6" s="15" customFormat="1" ht="21.75" customHeight="1" x14ac:dyDescent="0.25">
      <c r="A5" s="11" t="s">
        <v>109</v>
      </c>
      <c r="B5" s="12" t="s">
        <v>110</v>
      </c>
      <c r="C5" s="13">
        <v>16607.7</v>
      </c>
      <c r="D5" s="13">
        <v>16779.900000000001</v>
      </c>
      <c r="E5" s="14">
        <f t="shared" si="0"/>
        <v>101.03686844054265</v>
      </c>
      <c r="F5" s="38"/>
    </row>
    <row r="6" spans="1:6" s="15" customFormat="1" ht="28.5" customHeight="1" x14ac:dyDescent="0.25">
      <c r="A6" s="11" t="s">
        <v>11</v>
      </c>
      <c r="B6" s="16" t="s">
        <v>13</v>
      </c>
      <c r="C6" s="13">
        <v>19153.8</v>
      </c>
      <c r="D6" s="13">
        <v>19173.900000000001</v>
      </c>
      <c r="E6" s="14">
        <f t="shared" si="0"/>
        <v>100.10494001190366</v>
      </c>
    </row>
    <row r="7" spans="1:6" s="15" customFormat="1" ht="16.5" customHeight="1" x14ac:dyDescent="0.25">
      <c r="A7" s="11" t="s">
        <v>12</v>
      </c>
      <c r="B7" s="12" t="s">
        <v>5</v>
      </c>
      <c r="C7" s="13">
        <v>4</v>
      </c>
      <c r="D7" s="13">
        <v>4</v>
      </c>
      <c r="E7" s="14">
        <f t="shared" si="0"/>
        <v>100</v>
      </c>
    </row>
    <row r="8" spans="1:6" s="15" customFormat="1" ht="30.75" customHeight="1" x14ac:dyDescent="0.25">
      <c r="A8" s="11" t="s">
        <v>18</v>
      </c>
      <c r="B8" s="16" t="s">
        <v>19</v>
      </c>
      <c r="C8" s="13">
        <v>1448.9</v>
      </c>
      <c r="D8" s="13">
        <v>1203.8</v>
      </c>
      <c r="E8" s="14">
        <f t="shared" si="0"/>
        <v>83.083718683138926</v>
      </c>
    </row>
    <row r="9" spans="1:6" s="15" customFormat="1" ht="20.25" customHeight="1" x14ac:dyDescent="0.25">
      <c r="A9" s="11" t="s">
        <v>7</v>
      </c>
      <c r="B9" s="12" t="s">
        <v>3</v>
      </c>
      <c r="C9" s="13">
        <v>15521.6</v>
      </c>
      <c r="D9" s="13">
        <v>15540.9</v>
      </c>
      <c r="E9" s="14">
        <f t="shared" si="0"/>
        <v>100.12434285125245</v>
      </c>
    </row>
    <row r="10" spans="1:6" s="15" customFormat="1" ht="60.75" customHeight="1" x14ac:dyDescent="0.25">
      <c r="A10" s="11" t="s">
        <v>68</v>
      </c>
      <c r="B10" s="16" t="s">
        <v>14</v>
      </c>
      <c r="C10" s="13">
        <v>30198.5</v>
      </c>
      <c r="D10" s="13">
        <v>13142.6</v>
      </c>
      <c r="E10" s="14">
        <f t="shared" si="0"/>
        <v>43.520704670761795</v>
      </c>
    </row>
    <row r="11" spans="1:6" s="15" customFormat="1" ht="91.5" customHeight="1" x14ac:dyDescent="0.25">
      <c r="A11" s="11" t="s">
        <v>23</v>
      </c>
      <c r="B11" s="16" t="s">
        <v>22</v>
      </c>
      <c r="C11" s="13">
        <v>899.2</v>
      </c>
      <c r="D11" s="13">
        <v>39.5</v>
      </c>
      <c r="E11" s="14">
        <f t="shared" si="0"/>
        <v>4.3927935943060499</v>
      </c>
    </row>
    <row r="12" spans="1:6" s="15" customFormat="1" ht="48" customHeight="1" x14ac:dyDescent="0.25">
      <c r="A12" s="11" t="s">
        <v>16</v>
      </c>
      <c r="B12" s="16" t="s">
        <v>47</v>
      </c>
      <c r="C12" s="13">
        <v>1750</v>
      </c>
      <c r="D12" s="13">
        <v>1804.3</v>
      </c>
      <c r="E12" s="14">
        <f t="shared" si="0"/>
        <v>103.10285714285715</v>
      </c>
    </row>
    <row r="13" spans="1:6" s="15" customFormat="1" ht="48" customHeight="1" x14ac:dyDescent="0.25">
      <c r="A13" s="11" t="s">
        <v>20</v>
      </c>
      <c r="B13" s="16" t="s">
        <v>21</v>
      </c>
      <c r="C13" s="13">
        <v>9521.2000000000007</v>
      </c>
      <c r="D13" s="13">
        <v>5078</v>
      </c>
      <c r="E13" s="14">
        <f t="shared" ref="E13:E21" si="1">D13/C13*100</f>
        <v>53.333613410074356</v>
      </c>
    </row>
    <row r="14" spans="1:6" s="15" customFormat="1" ht="60" customHeight="1" x14ac:dyDescent="0.25">
      <c r="A14" s="11" t="s">
        <v>130</v>
      </c>
      <c r="B14" s="16" t="s">
        <v>129</v>
      </c>
      <c r="C14" s="13">
        <v>0</v>
      </c>
      <c r="D14" s="13">
        <v>0.2</v>
      </c>
      <c r="E14" s="14"/>
    </row>
    <row r="15" spans="1:6" s="15" customFormat="1" ht="37.5" customHeight="1" x14ac:dyDescent="0.25">
      <c r="A15" s="11" t="s">
        <v>46</v>
      </c>
      <c r="B15" s="16" t="s">
        <v>48</v>
      </c>
      <c r="C15" s="13">
        <v>121.8</v>
      </c>
      <c r="D15" s="13">
        <v>128.30000000000001</v>
      </c>
      <c r="E15" s="14">
        <f t="shared" si="1"/>
        <v>105.33661740558293</v>
      </c>
    </row>
    <row r="16" spans="1:6" s="15" customFormat="1" ht="29.25" customHeight="1" x14ac:dyDescent="0.25">
      <c r="A16" s="11" t="s">
        <v>10</v>
      </c>
      <c r="B16" s="16" t="s">
        <v>15</v>
      </c>
      <c r="C16" s="13">
        <v>27770.400000000001</v>
      </c>
      <c r="D16" s="13">
        <v>27776.2</v>
      </c>
      <c r="E16" s="14">
        <f t="shared" si="1"/>
        <v>100.02088554720135</v>
      </c>
    </row>
    <row r="17" spans="1:5" s="15" customFormat="1" ht="30.75" customHeight="1" x14ac:dyDescent="0.25">
      <c r="A17" s="11" t="s">
        <v>27</v>
      </c>
      <c r="B17" s="16" t="s">
        <v>28</v>
      </c>
      <c r="C17" s="13">
        <v>3742.7</v>
      </c>
      <c r="D17" s="13">
        <v>3669.9</v>
      </c>
      <c r="E17" s="14">
        <f>D17/C17*100</f>
        <v>98.054880166724573</v>
      </c>
    </row>
    <row r="18" spans="1:5" s="15" customFormat="1" ht="36.75" customHeight="1" x14ac:dyDescent="0.25">
      <c r="A18" s="17" t="s">
        <v>126</v>
      </c>
      <c r="B18" s="16" t="s">
        <v>125</v>
      </c>
      <c r="C18" s="13">
        <v>652.5</v>
      </c>
      <c r="D18" s="13">
        <v>0</v>
      </c>
      <c r="E18" s="14">
        <f>D18/C18*100</f>
        <v>0</v>
      </c>
    </row>
    <row r="19" spans="1:5" s="15" customFormat="1" ht="31.5" customHeight="1" x14ac:dyDescent="0.25">
      <c r="A19" s="17" t="s">
        <v>31</v>
      </c>
      <c r="B19" s="16" t="s">
        <v>70</v>
      </c>
      <c r="C19" s="13">
        <v>2222</v>
      </c>
      <c r="D19" s="13">
        <v>1570.8</v>
      </c>
      <c r="E19" s="14">
        <f t="shared" si="1"/>
        <v>70.693069306930695</v>
      </c>
    </row>
    <row r="20" spans="1:5" s="15" customFormat="1" ht="31.5" customHeight="1" x14ac:dyDescent="0.25">
      <c r="A20" s="17" t="s">
        <v>112</v>
      </c>
      <c r="B20" s="16" t="s">
        <v>111</v>
      </c>
      <c r="C20" s="13">
        <v>1165</v>
      </c>
      <c r="D20" s="13">
        <v>1279.0999999999999</v>
      </c>
      <c r="E20" s="14">
        <f t="shared" si="1"/>
        <v>109.79399141630901</v>
      </c>
    </row>
    <row r="21" spans="1:5" s="15" customFormat="1" ht="26.25" customHeight="1" x14ac:dyDescent="0.25">
      <c r="A21" s="17" t="s">
        <v>9</v>
      </c>
      <c r="B21" s="16" t="s">
        <v>8</v>
      </c>
      <c r="C21" s="13">
        <v>5557.4</v>
      </c>
      <c r="D21" s="13">
        <v>5718.2</v>
      </c>
      <c r="E21" s="14">
        <f t="shared" si="1"/>
        <v>102.89343937812647</v>
      </c>
    </row>
    <row r="22" spans="1:5" s="15" customFormat="1" ht="25.5" customHeight="1" x14ac:dyDescent="0.25">
      <c r="A22" s="17" t="s">
        <v>29</v>
      </c>
      <c r="B22" s="16" t="s">
        <v>17</v>
      </c>
      <c r="C22" s="13"/>
      <c r="D22" s="13">
        <v>0.1</v>
      </c>
      <c r="E22" s="14"/>
    </row>
    <row r="23" spans="1:5" s="15" customFormat="1" ht="24.75" customHeight="1" x14ac:dyDescent="0.25">
      <c r="A23" s="17" t="s">
        <v>30</v>
      </c>
      <c r="B23" s="16" t="s">
        <v>58</v>
      </c>
      <c r="C23" s="13"/>
      <c r="D23" s="13"/>
      <c r="E23" s="14"/>
    </row>
    <row r="24" spans="1:5" s="15" customFormat="1" ht="21" customHeight="1" x14ac:dyDescent="0.25">
      <c r="A24" s="17"/>
      <c r="B24" s="18" t="s">
        <v>45</v>
      </c>
      <c r="C24" s="19">
        <f>SUM(C4:C22)</f>
        <v>475696.90000000008</v>
      </c>
      <c r="D24" s="19">
        <f>SUM(D4:D23)</f>
        <v>444957.10000000003</v>
      </c>
      <c r="E24" s="20">
        <f>D24/C24*100</f>
        <v>93.537944014350302</v>
      </c>
    </row>
    <row r="25" spans="1:5" s="15" customFormat="1" ht="33.75" customHeight="1" x14ac:dyDescent="0.25">
      <c r="A25" s="21" t="s">
        <v>71</v>
      </c>
      <c r="B25" s="22" t="s">
        <v>34</v>
      </c>
      <c r="C25" s="23">
        <f>C27+C26</f>
        <v>287399.5</v>
      </c>
      <c r="D25" s="24">
        <v>287399.5</v>
      </c>
      <c r="E25" s="24">
        <f>D25/C25*100</f>
        <v>100</v>
      </c>
    </row>
    <row r="26" spans="1:5" s="15" customFormat="1" ht="33.75" customHeight="1" x14ac:dyDescent="0.25">
      <c r="A26" s="30" t="s">
        <v>72</v>
      </c>
      <c r="B26" s="26" t="s">
        <v>35</v>
      </c>
      <c r="C26" s="27">
        <v>211566</v>
      </c>
      <c r="D26" s="13">
        <v>211566</v>
      </c>
      <c r="E26" s="13">
        <f>D26/C26*100</f>
        <v>100</v>
      </c>
    </row>
    <row r="27" spans="1:5" s="29" customFormat="1" ht="33.75" customHeight="1" x14ac:dyDescent="0.25">
      <c r="A27" s="25" t="s">
        <v>73</v>
      </c>
      <c r="B27" s="26" t="s">
        <v>60</v>
      </c>
      <c r="C27" s="27">
        <v>75833.5</v>
      </c>
      <c r="D27" s="28">
        <v>75833.5</v>
      </c>
      <c r="E27" s="28">
        <f>D27/C27*100</f>
        <v>100</v>
      </c>
    </row>
    <row r="28" spans="1:5" s="15" customFormat="1" ht="44.25" customHeight="1" x14ac:dyDescent="0.25">
      <c r="A28" s="21" t="s">
        <v>74</v>
      </c>
      <c r="B28" s="22" t="s">
        <v>36</v>
      </c>
      <c r="C28" s="24">
        <v>453663.6</v>
      </c>
      <c r="D28" s="24">
        <v>300306.5</v>
      </c>
      <c r="E28" s="24">
        <f t="shared" ref="E28:E97" si="2">D28/C28*100</f>
        <v>66.195855254862863</v>
      </c>
    </row>
    <row r="29" spans="1:5" s="15" customFormat="1" ht="61.5" hidden="1" customHeight="1" x14ac:dyDescent="0.25">
      <c r="A29" s="30" t="s">
        <v>97</v>
      </c>
      <c r="B29" s="26" t="s">
        <v>153</v>
      </c>
      <c r="C29" s="33">
        <v>39481.5</v>
      </c>
      <c r="D29" s="31">
        <v>16226</v>
      </c>
      <c r="E29" s="28">
        <f t="shared" ref="E29:E37" si="3">D29/C29*100</f>
        <v>41.097729316262047</v>
      </c>
    </row>
    <row r="30" spans="1:5" s="15" customFormat="1" ht="108" hidden="1" customHeight="1" x14ac:dyDescent="0.25">
      <c r="A30" s="30" t="s">
        <v>144</v>
      </c>
      <c r="B30" s="26" t="s">
        <v>145</v>
      </c>
      <c r="C30" s="33">
        <v>52239.7</v>
      </c>
      <c r="D30" s="31">
        <v>41406.199999999997</v>
      </c>
      <c r="E30" s="28">
        <f t="shared" si="3"/>
        <v>79.261940631358911</v>
      </c>
    </row>
    <row r="31" spans="1:5" s="15" customFormat="1" ht="131.25" hidden="1" customHeight="1" x14ac:dyDescent="0.25">
      <c r="A31" s="30" t="s">
        <v>146</v>
      </c>
      <c r="B31" s="26" t="s">
        <v>147</v>
      </c>
      <c r="C31" s="33">
        <v>151990.20000000001</v>
      </c>
      <c r="D31" s="31">
        <v>41459.699999999997</v>
      </c>
      <c r="E31" s="28">
        <f t="shared" si="3"/>
        <v>27.277877126288402</v>
      </c>
    </row>
    <row r="32" spans="1:5" s="15" customFormat="1" ht="101.25" hidden="1" customHeight="1" x14ac:dyDescent="0.25">
      <c r="A32" s="30" t="s">
        <v>162</v>
      </c>
      <c r="B32" s="26" t="s">
        <v>150</v>
      </c>
      <c r="C32" s="33">
        <v>5666.7</v>
      </c>
      <c r="D32" s="31">
        <v>1398</v>
      </c>
      <c r="E32" s="28">
        <f t="shared" si="3"/>
        <v>24.670443115040499</v>
      </c>
    </row>
    <row r="33" spans="1:7" s="15" customFormat="1" ht="51" hidden="1" customHeight="1" x14ac:dyDescent="0.25">
      <c r="A33" s="65" t="s">
        <v>151</v>
      </c>
      <c r="B33" s="64" t="s">
        <v>152</v>
      </c>
      <c r="C33" s="33">
        <v>740.7</v>
      </c>
      <c r="D33" s="31">
        <v>740.7</v>
      </c>
      <c r="E33" s="28">
        <f t="shared" si="3"/>
        <v>100</v>
      </c>
    </row>
    <row r="34" spans="1:7" s="15" customFormat="1" ht="70.5" hidden="1" customHeight="1" x14ac:dyDescent="0.25">
      <c r="A34" s="30" t="s">
        <v>113</v>
      </c>
      <c r="B34" s="57" t="s">
        <v>114</v>
      </c>
      <c r="C34" s="33">
        <v>1000</v>
      </c>
      <c r="D34" s="28">
        <v>1000</v>
      </c>
      <c r="E34" s="28">
        <f t="shared" si="3"/>
        <v>100</v>
      </c>
    </row>
    <row r="35" spans="1:7" s="15" customFormat="1" ht="90" hidden="1" customHeight="1" x14ac:dyDescent="0.25">
      <c r="A35" s="30" t="s">
        <v>115</v>
      </c>
      <c r="B35" s="57" t="s">
        <v>116</v>
      </c>
      <c r="C35" s="33">
        <v>28227.7</v>
      </c>
      <c r="D35" s="28">
        <v>28227.7</v>
      </c>
      <c r="E35" s="28">
        <f t="shared" si="3"/>
        <v>100</v>
      </c>
    </row>
    <row r="36" spans="1:7" s="15" customFormat="1" ht="78" hidden="1" customHeight="1" x14ac:dyDescent="0.25">
      <c r="A36" s="30" t="s">
        <v>156</v>
      </c>
      <c r="B36" s="57" t="s">
        <v>157</v>
      </c>
      <c r="C36" s="33">
        <v>15018.9</v>
      </c>
      <c r="D36" s="31">
        <v>15018.9</v>
      </c>
      <c r="E36" s="28">
        <f t="shared" si="3"/>
        <v>100</v>
      </c>
    </row>
    <row r="37" spans="1:7" s="15" customFormat="1" ht="89.25" hidden="1" customHeight="1" x14ac:dyDescent="0.25">
      <c r="A37" s="30" t="s">
        <v>140</v>
      </c>
      <c r="B37" s="57" t="s">
        <v>141</v>
      </c>
      <c r="C37" s="33">
        <v>166.4</v>
      </c>
      <c r="D37" s="31">
        <v>166.4</v>
      </c>
      <c r="E37" s="28">
        <f t="shared" si="3"/>
        <v>100</v>
      </c>
    </row>
    <row r="38" spans="1:7" s="15" customFormat="1" ht="71.25" hidden="1" customHeight="1" x14ac:dyDescent="0.25">
      <c r="A38" s="25" t="s">
        <v>98</v>
      </c>
      <c r="B38" s="26" t="s">
        <v>99</v>
      </c>
      <c r="C38" s="28">
        <v>420.4</v>
      </c>
      <c r="D38" s="31">
        <v>420.4</v>
      </c>
      <c r="E38" s="28">
        <f t="shared" si="2"/>
        <v>100</v>
      </c>
    </row>
    <row r="39" spans="1:7" s="15" customFormat="1" ht="55.5" hidden="1" customHeight="1" x14ac:dyDescent="0.25">
      <c r="A39" s="25" t="s">
        <v>77</v>
      </c>
      <c r="B39" s="26" t="s">
        <v>62</v>
      </c>
      <c r="C39" s="28">
        <v>1768.2</v>
      </c>
      <c r="D39" s="31">
        <v>1768.2</v>
      </c>
      <c r="E39" s="28">
        <f t="shared" si="2"/>
        <v>100</v>
      </c>
    </row>
    <row r="40" spans="1:7" s="15" customFormat="1" ht="39" hidden="1" customHeight="1" x14ac:dyDescent="0.25">
      <c r="A40" s="30" t="s">
        <v>95</v>
      </c>
      <c r="B40" s="57" t="s">
        <v>96</v>
      </c>
      <c r="C40" s="33">
        <v>2724.5</v>
      </c>
      <c r="D40" s="31">
        <v>2724.5</v>
      </c>
      <c r="E40" s="28">
        <f t="shared" si="2"/>
        <v>100</v>
      </c>
    </row>
    <row r="41" spans="1:7" s="15" customFormat="1" ht="73.5" hidden="1" customHeight="1" x14ac:dyDescent="0.25">
      <c r="A41" s="30" t="s">
        <v>76</v>
      </c>
      <c r="B41" s="32" t="s">
        <v>61</v>
      </c>
      <c r="C41" s="27">
        <v>20960.5</v>
      </c>
      <c r="D41" s="28">
        <v>20960.5</v>
      </c>
      <c r="E41" s="28">
        <f>D41/C41*100</f>
        <v>100</v>
      </c>
    </row>
    <row r="42" spans="1:7" s="15" customFormat="1" ht="53.25" hidden="1" customHeight="1" x14ac:dyDescent="0.25">
      <c r="A42" s="67" t="s">
        <v>75</v>
      </c>
      <c r="B42" s="26" t="s">
        <v>59</v>
      </c>
      <c r="C42" s="27">
        <v>90.6</v>
      </c>
      <c r="D42" s="31">
        <v>83.3</v>
      </c>
      <c r="E42" s="28">
        <f>D42/C42*100</f>
        <v>91.942604856512148</v>
      </c>
      <c r="F42" s="38"/>
    </row>
    <row r="43" spans="1:7" s="15" customFormat="1" ht="51" hidden="1" customHeight="1" x14ac:dyDescent="0.25">
      <c r="A43" s="67" t="s">
        <v>75</v>
      </c>
      <c r="B43" s="26" t="s">
        <v>37</v>
      </c>
      <c r="C43" s="33">
        <v>3407</v>
      </c>
      <c r="D43" s="31">
        <v>3407</v>
      </c>
      <c r="E43" s="28">
        <f t="shared" si="2"/>
        <v>100</v>
      </c>
    </row>
    <row r="44" spans="1:7" s="15" customFormat="1" ht="51.75" hidden="1" customHeight="1" x14ac:dyDescent="0.25">
      <c r="A44" s="67" t="s">
        <v>75</v>
      </c>
      <c r="B44" s="26" t="s">
        <v>25</v>
      </c>
      <c r="C44" s="33">
        <v>70955.600000000006</v>
      </c>
      <c r="D44" s="31">
        <v>70955.600000000006</v>
      </c>
      <c r="E44" s="28">
        <f t="shared" si="2"/>
        <v>100</v>
      </c>
      <c r="G44" s="38"/>
    </row>
    <row r="45" spans="1:7" s="15" customFormat="1" ht="62.25" hidden="1" customHeight="1" x14ac:dyDescent="0.25">
      <c r="A45" s="30" t="s">
        <v>75</v>
      </c>
      <c r="B45" s="26" t="s">
        <v>44</v>
      </c>
      <c r="C45" s="33">
        <v>9.5</v>
      </c>
      <c r="D45" s="31">
        <v>0</v>
      </c>
      <c r="E45" s="28">
        <f t="shared" ref="E45:E52" si="4">D45/C45*100</f>
        <v>0</v>
      </c>
      <c r="F45" s="38"/>
    </row>
    <row r="46" spans="1:7" s="15" customFormat="1" ht="39.75" hidden="1" customHeight="1" x14ac:dyDescent="0.25">
      <c r="A46" s="30" t="s">
        <v>75</v>
      </c>
      <c r="B46" s="26" t="s">
        <v>94</v>
      </c>
      <c r="C46" s="33">
        <v>746.5</v>
      </c>
      <c r="D46" s="31">
        <v>544.20000000000005</v>
      </c>
      <c r="E46" s="28">
        <f t="shared" si="4"/>
        <v>72.900200937709315</v>
      </c>
    </row>
    <row r="47" spans="1:7" s="15" customFormat="1" ht="54" hidden="1" customHeight="1" x14ac:dyDescent="0.25">
      <c r="A47" s="30" t="s">
        <v>75</v>
      </c>
      <c r="B47" s="57" t="s">
        <v>100</v>
      </c>
      <c r="C47" s="33">
        <v>20130.5</v>
      </c>
      <c r="D47" s="31">
        <v>3964.6</v>
      </c>
      <c r="E47" s="28">
        <f t="shared" si="4"/>
        <v>19.694493430366855</v>
      </c>
    </row>
    <row r="48" spans="1:7" s="15" customFormat="1" ht="54" hidden="1" customHeight="1" x14ac:dyDescent="0.25">
      <c r="A48" s="30" t="s">
        <v>75</v>
      </c>
      <c r="B48" s="57" t="s">
        <v>131</v>
      </c>
      <c r="C48" s="33">
        <v>13334.9</v>
      </c>
      <c r="D48" s="31">
        <v>0</v>
      </c>
      <c r="E48" s="28">
        <f t="shared" si="4"/>
        <v>0</v>
      </c>
    </row>
    <row r="49" spans="1:6" s="15" customFormat="1" ht="38.25" hidden="1" customHeight="1" x14ac:dyDescent="0.25">
      <c r="A49" s="30" t="s">
        <v>75</v>
      </c>
      <c r="B49" s="57" t="s">
        <v>132</v>
      </c>
      <c r="C49" s="33">
        <v>3525.3</v>
      </c>
      <c r="D49" s="31">
        <v>3525.3</v>
      </c>
      <c r="E49" s="28">
        <f t="shared" si="4"/>
        <v>100</v>
      </c>
    </row>
    <row r="50" spans="1:6" s="15" customFormat="1" ht="54" hidden="1" customHeight="1" x14ac:dyDescent="0.25">
      <c r="A50" s="30" t="s">
        <v>75</v>
      </c>
      <c r="B50" s="57" t="s">
        <v>133</v>
      </c>
      <c r="C50" s="33">
        <v>3966.2</v>
      </c>
      <c r="D50" s="31">
        <v>0</v>
      </c>
      <c r="E50" s="28">
        <f t="shared" si="4"/>
        <v>0</v>
      </c>
    </row>
    <row r="51" spans="1:6" s="15" customFormat="1" ht="33.75" hidden="1" customHeight="1" x14ac:dyDescent="0.25">
      <c r="A51" s="30" t="s">
        <v>75</v>
      </c>
      <c r="B51" s="57" t="s">
        <v>142</v>
      </c>
      <c r="C51" s="33">
        <v>363.7</v>
      </c>
      <c r="D51" s="31">
        <v>0</v>
      </c>
      <c r="E51" s="28">
        <f t="shared" si="4"/>
        <v>0</v>
      </c>
    </row>
    <row r="52" spans="1:6" s="15" customFormat="1" ht="44.25" hidden="1" customHeight="1" x14ac:dyDescent="0.25">
      <c r="A52" s="30" t="s">
        <v>75</v>
      </c>
      <c r="B52" s="57" t="s">
        <v>143</v>
      </c>
      <c r="C52" s="33">
        <v>5412</v>
      </c>
      <c r="D52" s="31">
        <v>2332.4</v>
      </c>
      <c r="E52" s="28">
        <f t="shared" si="4"/>
        <v>43.096821877309679</v>
      </c>
    </row>
    <row r="53" spans="1:6" s="15" customFormat="1" ht="34.5" customHeight="1" x14ac:dyDescent="0.25">
      <c r="A53" s="21" t="s">
        <v>78</v>
      </c>
      <c r="B53" s="22" t="s">
        <v>38</v>
      </c>
      <c r="C53" s="23">
        <v>783962.6</v>
      </c>
      <c r="D53" s="23">
        <v>783912.7</v>
      </c>
      <c r="E53" s="24">
        <f t="shared" si="2"/>
        <v>99.993634900440398</v>
      </c>
    </row>
    <row r="54" spans="1:6" s="15" customFormat="1" ht="71.25" hidden="1" customHeight="1" x14ac:dyDescent="0.25">
      <c r="A54" s="34" t="s">
        <v>83</v>
      </c>
      <c r="B54" s="26" t="s">
        <v>106</v>
      </c>
      <c r="C54" s="27">
        <v>16.8</v>
      </c>
      <c r="D54" s="42">
        <v>16.8</v>
      </c>
      <c r="E54" s="28">
        <f t="shared" si="2"/>
        <v>100</v>
      </c>
    </row>
    <row r="55" spans="1:6" s="15" customFormat="1" ht="69.75" hidden="1" customHeight="1" x14ac:dyDescent="0.25">
      <c r="A55" s="34" t="s">
        <v>83</v>
      </c>
      <c r="B55" s="35" t="s">
        <v>117</v>
      </c>
      <c r="C55" s="33">
        <v>597.70000000000005</v>
      </c>
      <c r="D55" s="36">
        <v>371</v>
      </c>
      <c r="E55" s="28">
        <f t="shared" si="2"/>
        <v>62.071273213986942</v>
      </c>
    </row>
    <row r="56" spans="1:6" s="15" customFormat="1" ht="78" hidden="1" customHeight="1" x14ac:dyDescent="0.25">
      <c r="A56" s="34" t="s">
        <v>83</v>
      </c>
      <c r="B56" s="35" t="s">
        <v>53</v>
      </c>
      <c r="C56" s="33">
        <v>40882.400000000001</v>
      </c>
      <c r="D56" s="36">
        <v>29128.7</v>
      </c>
      <c r="E56" s="28">
        <f t="shared" si="2"/>
        <v>71.249975539596505</v>
      </c>
    </row>
    <row r="57" spans="1:6" s="15" customFormat="1" ht="55.5" hidden="1" customHeight="1" x14ac:dyDescent="0.25">
      <c r="A57" s="37" t="s">
        <v>83</v>
      </c>
      <c r="B57" s="35" t="s">
        <v>49</v>
      </c>
      <c r="C57" s="33">
        <v>951.2</v>
      </c>
      <c r="D57" s="36">
        <v>713.4</v>
      </c>
      <c r="E57" s="28">
        <f t="shared" si="2"/>
        <v>74.999999999999986</v>
      </c>
    </row>
    <row r="58" spans="1:6" s="15" customFormat="1" ht="46.5" hidden="1" customHeight="1" x14ac:dyDescent="0.25">
      <c r="A58" s="34" t="s">
        <v>83</v>
      </c>
      <c r="B58" s="35" t="s">
        <v>54</v>
      </c>
      <c r="C58" s="33">
        <v>266623</v>
      </c>
      <c r="D58" s="36">
        <v>179970.5</v>
      </c>
      <c r="E58" s="28">
        <f t="shared" si="2"/>
        <v>67.499990623464583</v>
      </c>
    </row>
    <row r="59" spans="1:6" s="15" customFormat="1" ht="46.5" hidden="1" customHeight="1" x14ac:dyDescent="0.25">
      <c r="A59" s="34" t="s">
        <v>83</v>
      </c>
      <c r="B59" s="35" t="s">
        <v>56</v>
      </c>
      <c r="C59" s="33">
        <v>398060.2</v>
      </c>
      <c r="D59" s="36">
        <v>268690.7</v>
      </c>
      <c r="E59" s="28">
        <f t="shared" si="2"/>
        <v>67.500016329188398</v>
      </c>
      <c r="F59" s="38"/>
    </row>
    <row r="60" spans="1:6" s="15" customFormat="1" ht="48" hidden="1" customHeight="1" x14ac:dyDescent="0.25">
      <c r="A60" s="34" t="s">
        <v>83</v>
      </c>
      <c r="B60" s="35" t="s">
        <v>55</v>
      </c>
      <c r="C60" s="33">
        <v>3978.9</v>
      </c>
      <c r="D60" s="33">
        <v>2859.8</v>
      </c>
      <c r="E60" s="28">
        <f t="shared" si="2"/>
        <v>71.874136067757419</v>
      </c>
    </row>
    <row r="61" spans="1:6" s="15" customFormat="1" ht="32.25" hidden="1" customHeight="1" x14ac:dyDescent="0.25">
      <c r="A61" s="34" t="s">
        <v>83</v>
      </c>
      <c r="B61" s="35" t="s">
        <v>91</v>
      </c>
      <c r="C61" s="33">
        <v>427</v>
      </c>
      <c r="D61" s="33">
        <v>427</v>
      </c>
      <c r="E61" s="28">
        <f t="shared" si="2"/>
        <v>100</v>
      </c>
    </row>
    <row r="62" spans="1:6" s="15" customFormat="1" ht="32.25" hidden="1" customHeight="1" x14ac:dyDescent="0.25">
      <c r="A62" s="34" t="s">
        <v>83</v>
      </c>
      <c r="B62" s="35" t="s">
        <v>92</v>
      </c>
      <c r="C62" s="33">
        <v>92.1</v>
      </c>
      <c r="D62" s="33">
        <v>92.1</v>
      </c>
      <c r="E62" s="28">
        <f t="shared" si="2"/>
        <v>100</v>
      </c>
    </row>
    <row r="63" spans="1:6" s="15" customFormat="1" ht="60" hidden="1" customHeight="1" x14ac:dyDescent="0.25">
      <c r="A63" s="34" t="s">
        <v>83</v>
      </c>
      <c r="B63" s="35" t="s">
        <v>93</v>
      </c>
      <c r="C63" s="33">
        <v>1.4</v>
      </c>
      <c r="D63" s="33">
        <v>0.8</v>
      </c>
      <c r="E63" s="28">
        <f t="shared" si="2"/>
        <v>57.142857142857153</v>
      </c>
    </row>
    <row r="64" spans="1:6" s="15" customFormat="1" ht="126" hidden="1" customHeight="1" x14ac:dyDescent="0.25">
      <c r="A64" s="34" t="s">
        <v>83</v>
      </c>
      <c r="B64" s="35" t="s">
        <v>57</v>
      </c>
      <c r="C64" s="33">
        <v>1541.1</v>
      </c>
      <c r="D64" s="13">
        <v>1098</v>
      </c>
      <c r="E64" s="28">
        <f t="shared" si="2"/>
        <v>71.24781000583998</v>
      </c>
    </row>
    <row r="65" spans="1:5" s="15" customFormat="1" ht="64.5" hidden="1" customHeight="1" x14ac:dyDescent="0.25">
      <c r="A65" s="34" t="s">
        <v>83</v>
      </c>
      <c r="B65" s="35" t="s">
        <v>26</v>
      </c>
      <c r="C65" s="33">
        <v>2320.6</v>
      </c>
      <c r="D65" s="13">
        <v>1653.4</v>
      </c>
      <c r="E65" s="28">
        <f t="shared" si="2"/>
        <v>71.248814961647852</v>
      </c>
    </row>
    <row r="66" spans="1:5" s="15" customFormat="1" ht="78" hidden="1" customHeight="1" x14ac:dyDescent="0.25">
      <c r="A66" s="34" t="s">
        <v>83</v>
      </c>
      <c r="B66" s="35" t="s">
        <v>50</v>
      </c>
      <c r="C66" s="33">
        <v>2034.2</v>
      </c>
      <c r="D66" s="13">
        <v>100</v>
      </c>
      <c r="E66" s="28">
        <f t="shared" ref="E66:E74" si="5">D66/C66*100</f>
        <v>4.9159374692753905</v>
      </c>
    </row>
    <row r="67" spans="1:5" s="29" customFormat="1" ht="63" hidden="1" customHeight="1" x14ac:dyDescent="0.25">
      <c r="A67" s="34" t="s">
        <v>83</v>
      </c>
      <c r="B67" s="35" t="s">
        <v>63</v>
      </c>
      <c r="C67" s="33">
        <v>853.2</v>
      </c>
      <c r="D67" s="13">
        <v>639.9</v>
      </c>
      <c r="E67" s="28">
        <f t="shared" si="5"/>
        <v>74.999999999999986</v>
      </c>
    </row>
    <row r="68" spans="1:5" s="29" customFormat="1" ht="123" hidden="1" customHeight="1" x14ac:dyDescent="0.25">
      <c r="A68" s="34" t="s">
        <v>83</v>
      </c>
      <c r="B68" s="35" t="s">
        <v>65</v>
      </c>
      <c r="C68" s="33">
        <v>2868.6</v>
      </c>
      <c r="D68" s="13">
        <v>2043.9</v>
      </c>
      <c r="E68" s="28">
        <f t="shared" si="5"/>
        <v>71.250784354737505</v>
      </c>
    </row>
    <row r="69" spans="1:5" s="29" customFormat="1" ht="123" hidden="1" customHeight="1" x14ac:dyDescent="0.25">
      <c r="A69" s="34" t="s">
        <v>83</v>
      </c>
      <c r="B69" s="35" t="s">
        <v>66</v>
      </c>
      <c r="C69" s="33">
        <v>3693.6</v>
      </c>
      <c r="D69" s="13">
        <v>2631.7</v>
      </c>
      <c r="E69" s="28">
        <f t="shared" si="5"/>
        <v>71.250270738574827</v>
      </c>
    </row>
    <row r="70" spans="1:5" s="29" customFormat="1" ht="141" hidden="1" customHeight="1" x14ac:dyDescent="0.25">
      <c r="A70" s="34" t="s">
        <v>83</v>
      </c>
      <c r="B70" s="35" t="s">
        <v>69</v>
      </c>
      <c r="C70" s="33">
        <v>405.4</v>
      </c>
      <c r="D70" s="13">
        <v>405.4</v>
      </c>
      <c r="E70" s="28">
        <f t="shared" si="5"/>
        <v>100</v>
      </c>
    </row>
    <row r="71" spans="1:5" s="29" customFormat="1" ht="104.25" hidden="1" customHeight="1" x14ac:dyDescent="0.25">
      <c r="A71" s="34" t="s">
        <v>83</v>
      </c>
      <c r="B71" s="60" t="s">
        <v>101</v>
      </c>
      <c r="C71" s="33">
        <v>1135</v>
      </c>
      <c r="D71" s="13">
        <v>808.7</v>
      </c>
      <c r="E71" s="28">
        <f t="shared" si="5"/>
        <v>71.251101321585907</v>
      </c>
    </row>
    <row r="72" spans="1:5" s="29" customFormat="1" ht="36.75" hidden="1" customHeight="1" x14ac:dyDescent="0.25">
      <c r="A72" s="34" t="s">
        <v>83</v>
      </c>
      <c r="B72" s="60" t="s">
        <v>107</v>
      </c>
      <c r="C72" s="33">
        <v>3286.3</v>
      </c>
      <c r="D72" s="13">
        <v>3286.3</v>
      </c>
      <c r="E72" s="28">
        <f t="shared" si="5"/>
        <v>100</v>
      </c>
    </row>
    <row r="73" spans="1:5" s="29" customFormat="1" ht="71.25" hidden="1" customHeight="1" x14ac:dyDescent="0.25">
      <c r="A73" s="34" t="s">
        <v>83</v>
      </c>
      <c r="B73" s="60" t="s">
        <v>154</v>
      </c>
      <c r="C73" s="33">
        <v>217.2</v>
      </c>
      <c r="D73" s="13">
        <v>206.6</v>
      </c>
      <c r="E73" s="28">
        <f t="shared" si="5"/>
        <v>95.119705340699824</v>
      </c>
    </row>
    <row r="74" spans="1:5" s="29" customFormat="1" ht="57" hidden="1" customHeight="1" x14ac:dyDescent="0.25">
      <c r="A74" s="34" t="s">
        <v>83</v>
      </c>
      <c r="B74" s="60" t="s">
        <v>155</v>
      </c>
      <c r="C74" s="33">
        <v>1947.1</v>
      </c>
      <c r="D74" s="13">
        <v>1119.5999999999999</v>
      </c>
      <c r="E74" s="28">
        <f t="shared" si="5"/>
        <v>57.500898772533503</v>
      </c>
    </row>
    <row r="75" spans="1:5" s="15" customFormat="1" ht="107.25" hidden="1" customHeight="1" x14ac:dyDescent="0.25">
      <c r="A75" s="30" t="s">
        <v>82</v>
      </c>
      <c r="B75" s="26" t="s">
        <v>51</v>
      </c>
      <c r="C75" s="27">
        <v>18177.900000000001</v>
      </c>
      <c r="D75" s="13">
        <v>11759.2</v>
      </c>
      <c r="E75" s="28">
        <f t="shared" si="2"/>
        <v>64.689540595998437</v>
      </c>
    </row>
    <row r="76" spans="1:5" s="15" customFormat="1" ht="67.5" hidden="1" customHeight="1" x14ac:dyDescent="0.25">
      <c r="A76" s="25" t="s">
        <v>81</v>
      </c>
      <c r="B76" s="26" t="s">
        <v>108</v>
      </c>
      <c r="C76" s="27">
        <v>26026.400000000001</v>
      </c>
      <c r="D76" s="13">
        <v>22696.1</v>
      </c>
      <c r="E76" s="28">
        <f t="shared" si="2"/>
        <v>87.204146558878676</v>
      </c>
    </row>
    <row r="77" spans="1:5" s="15" customFormat="1" ht="49.5" hidden="1" customHeight="1" x14ac:dyDescent="0.25">
      <c r="A77" s="39" t="s">
        <v>80</v>
      </c>
      <c r="B77" s="40" t="s">
        <v>52</v>
      </c>
      <c r="C77" s="27">
        <v>1083.3</v>
      </c>
      <c r="D77" s="13">
        <v>732</v>
      </c>
      <c r="E77" s="28">
        <f t="shared" si="2"/>
        <v>67.571309886458053</v>
      </c>
    </row>
    <row r="78" spans="1:5" s="15" customFormat="1" ht="103.5" hidden="1" customHeight="1" x14ac:dyDescent="0.25">
      <c r="A78" s="39" t="s">
        <v>79</v>
      </c>
      <c r="B78" s="40" t="s">
        <v>64</v>
      </c>
      <c r="C78" s="27">
        <v>40.799999999999997</v>
      </c>
      <c r="D78" s="13">
        <v>0</v>
      </c>
      <c r="E78" s="28">
        <f t="shared" si="2"/>
        <v>0</v>
      </c>
    </row>
    <row r="79" spans="1:5" s="15" customFormat="1" ht="84" hidden="1" customHeight="1" x14ac:dyDescent="0.25">
      <c r="A79" s="39" t="s">
        <v>148</v>
      </c>
      <c r="B79" s="40" t="s">
        <v>149</v>
      </c>
      <c r="C79" s="27">
        <v>0</v>
      </c>
      <c r="D79" s="13">
        <v>0</v>
      </c>
      <c r="E79" s="28" t="e">
        <f t="shared" si="2"/>
        <v>#DIV/0!</v>
      </c>
    </row>
    <row r="80" spans="1:5" s="15" customFormat="1" ht="138.75" hidden="1" customHeight="1" x14ac:dyDescent="0.25">
      <c r="A80" s="39" t="s">
        <v>160</v>
      </c>
      <c r="B80" s="66" t="s">
        <v>159</v>
      </c>
      <c r="C80" s="27">
        <v>9035.9</v>
      </c>
      <c r="D80" s="13">
        <v>2291.6</v>
      </c>
      <c r="E80" s="28">
        <f t="shared" si="2"/>
        <v>25.361059772684513</v>
      </c>
    </row>
    <row r="81" spans="1:5" s="15" customFormat="1" ht="67.5" hidden="1" customHeight="1" x14ac:dyDescent="0.25">
      <c r="A81" s="30" t="s">
        <v>118</v>
      </c>
      <c r="B81" s="26" t="s">
        <v>119</v>
      </c>
      <c r="C81" s="27">
        <v>472.2</v>
      </c>
      <c r="D81" s="13">
        <v>67.3</v>
      </c>
      <c r="E81" s="28">
        <f t="shared" si="2"/>
        <v>14.252435408725116</v>
      </c>
    </row>
    <row r="82" spans="1:5" s="15" customFormat="1" ht="70.5" hidden="1" customHeight="1" x14ac:dyDescent="0.25">
      <c r="A82" s="30" t="s">
        <v>121</v>
      </c>
      <c r="B82" s="26" t="s">
        <v>120</v>
      </c>
      <c r="C82" s="27">
        <v>3122.6</v>
      </c>
      <c r="D82" s="13">
        <v>1491</v>
      </c>
      <c r="E82" s="28">
        <f t="shared" si="2"/>
        <v>47.748670979312116</v>
      </c>
    </row>
    <row r="83" spans="1:5" s="15" customFormat="1" ht="25.5" customHeight="1" x14ac:dyDescent="0.25">
      <c r="A83" s="21" t="s">
        <v>84</v>
      </c>
      <c r="B83" s="22" t="s">
        <v>39</v>
      </c>
      <c r="C83" s="23">
        <v>173886.5</v>
      </c>
      <c r="D83" s="41">
        <v>173410.5</v>
      </c>
      <c r="E83" s="24">
        <f t="shared" si="2"/>
        <v>99.726258220160858</v>
      </c>
    </row>
    <row r="84" spans="1:5" s="15" customFormat="1" ht="82.5" hidden="1" customHeight="1" x14ac:dyDescent="0.25">
      <c r="A84" s="30" t="s">
        <v>85</v>
      </c>
      <c r="B84" s="26" t="s">
        <v>40</v>
      </c>
      <c r="C84" s="27">
        <v>12497.1</v>
      </c>
      <c r="D84" s="13">
        <v>9060.7000000000007</v>
      </c>
      <c r="E84" s="28">
        <f t="shared" si="2"/>
        <v>72.50242056157029</v>
      </c>
    </row>
    <row r="85" spans="1:5" s="15" customFormat="1" ht="82.5" hidden="1" customHeight="1" x14ac:dyDescent="0.25">
      <c r="A85" s="30" t="s">
        <v>134</v>
      </c>
      <c r="B85" s="26" t="s">
        <v>135</v>
      </c>
      <c r="C85" s="42">
        <v>60689.5</v>
      </c>
      <c r="D85" s="36">
        <v>59992.1</v>
      </c>
      <c r="E85" s="28">
        <f t="shared" si="2"/>
        <v>98.850872061888793</v>
      </c>
    </row>
    <row r="86" spans="1:5" s="15" customFormat="1" ht="50.25" hidden="1" customHeight="1" x14ac:dyDescent="0.25">
      <c r="A86" s="30" t="s">
        <v>128</v>
      </c>
      <c r="B86" s="26" t="s">
        <v>127</v>
      </c>
      <c r="C86" s="42">
        <v>6117.4</v>
      </c>
      <c r="D86" s="36">
        <v>9363</v>
      </c>
      <c r="E86" s="28">
        <f t="shared" si="2"/>
        <v>153.05521953771211</v>
      </c>
    </row>
    <row r="87" spans="1:5" s="15" customFormat="1" ht="98.25" customHeight="1" x14ac:dyDescent="0.25">
      <c r="A87" s="21" t="s">
        <v>32</v>
      </c>
      <c r="B87" s="22" t="s">
        <v>41</v>
      </c>
      <c r="C87" s="43">
        <v>335.5</v>
      </c>
      <c r="D87" s="43">
        <v>285.5</v>
      </c>
      <c r="E87" s="24">
        <f t="shared" si="2"/>
        <v>85.096870342771979</v>
      </c>
    </row>
    <row r="88" spans="1:5" s="15" customFormat="1" ht="55.5" hidden="1" customHeight="1" x14ac:dyDescent="0.25">
      <c r="A88" s="30" t="s">
        <v>138</v>
      </c>
      <c r="B88" s="26" t="s">
        <v>136</v>
      </c>
      <c r="C88" s="42">
        <v>0</v>
      </c>
      <c r="D88" s="42">
        <v>0.2</v>
      </c>
      <c r="E88" s="24"/>
    </row>
    <row r="89" spans="1:5" s="15" customFormat="1" ht="80.25" hidden="1" customHeight="1" x14ac:dyDescent="0.25">
      <c r="A89" s="30" t="s">
        <v>139</v>
      </c>
      <c r="B89" s="26" t="s">
        <v>137</v>
      </c>
      <c r="C89" s="42">
        <v>50</v>
      </c>
      <c r="D89" s="42">
        <v>50</v>
      </c>
      <c r="E89" s="28">
        <f t="shared" si="2"/>
        <v>100</v>
      </c>
    </row>
    <row r="90" spans="1:5" s="15" customFormat="1" ht="83.25" hidden="1" customHeight="1" x14ac:dyDescent="0.25">
      <c r="A90" s="30" t="s">
        <v>86</v>
      </c>
      <c r="B90" s="26" t="s">
        <v>87</v>
      </c>
      <c r="C90" s="27">
        <v>235.4</v>
      </c>
      <c r="D90" s="27">
        <v>285.39999999999998</v>
      </c>
      <c r="E90" s="28">
        <f t="shared" si="2"/>
        <v>121.24044180118945</v>
      </c>
    </row>
    <row r="91" spans="1:5" s="15" customFormat="1" ht="48" customHeight="1" x14ac:dyDescent="0.25">
      <c r="A91" s="21" t="s">
        <v>33</v>
      </c>
      <c r="B91" s="22" t="s">
        <v>42</v>
      </c>
      <c r="C91" s="23">
        <f>C93+C92+C94</f>
        <v>-5640.1</v>
      </c>
      <c r="D91" s="23">
        <f>D93+D92+D94</f>
        <v>-5640.1</v>
      </c>
      <c r="E91" s="24">
        <f t="shared" si="2"/>
        <v>100</v>
      </c>
    </row>
    <row r="92" spans="1:5" s="29" customFormat="1" ht="66.75" hidden="1" customHeight="1" x14ac:dyDescent="0.25">
      <c r="A92" s="30" t="s">
        <v>88</v>
      </c>
      <c r="B92" s="57" t="s">
        <v>43</v>
      </c>
      <c r="C92" s="27">
        <v>-4543.3999999999996</v>
      </c>
      <c r="D92" s="27">
        <v>-4543.3999999999996</v>
      </c>
      <c r="E92" s="28">
        <v>100</v>
      </c>
    </row>
    <row r="93" spans="1:5" s="15" customFormat="1" ht="63" hidden="1" customHeight="1" x14ac:dyDescent="0.25">
      <c r="A93" s="30" t="s">
        <v>89</v>
      </c>
      <c r="B93" s="58" t="s">
        <v>90</v>
      </c>
      <c r="C93" s="27">
        <v>-1073.5999999999999</v>
      </c>
      <c r="D93" s="27">
        <v>-1073.5999999999999</v>
      </c>
      <c r="E93" s="28">
        <f t="shared" si="2"/>
        <v>100</v>
      </c>
    </row>
    <row r="94" spans="1:5" s="15" customFormat="1" ht="81" hidden="1" customHeight="1" x14ac:dyDescent="0.25">
      <c r="A94" s="30" t="s">
        <v>123</v>
      </c>
      <c r="B94" s="58" t="s">
        <v>122</v>
      </c>
      <c r="C94" s="27">
        <v>-23.1</v>
      </c>
      <c r="D94" s="27">
        <v>-23.1</v>
      </c>
      <c r="E94" s="28">
        <f t="shared" si="2"/>
        <v>100</v>
      </c>
    </row>
    <row r="95" spans="1:5" s="15" customFormat="1" ht="25.5" customHeight="1" x14ac:dyDescent="0.25">
      <c r="A95" s="21" t="s">
        <v>102</v>
      </c>
      <c r="B95" s="61" t="s">
        <v>103</v>
      </c>
      <c r="C95" s="23">
        <f>C96</f>
        <v>0</v>
      </c>
      <c r="D95" s="23">
        <f>D96</f>
        <v>2.7</v>
      </c>
      <c r="E95" s="28"/>
    </row>
    <row r="96" spans="1:5" s="15" customFormat="1" ht="31.5" customHeight="1" x14ac:dyDescent="0.25">
      <c r="A96" s="30" t="s">
        <v>105</v>
      </c>
      <c r="B96" s="58" t="s">
        <v>104</v>
      </c>
      <c r="C96" s="27">
        <v>0</v>
      </c>
      <c r="D96" s="27">
        <v>2.7</v>
      </c>
      <c r="E96" s="28"/>
    </row>
    <row r="97" spans="1:7" s="15" customFormat="1" ht="20.25" customHeight="1" x14ac:dyDescent="0.25">
      <c r="A97" s="59"/>
      <c r="B97" s="18" t="s">
        <v>67</v>
      </c>
      <c r="C97" s="19">
        <f>C24+C25+C28+C53+C83+C87+C91+C95</f>
        <v>2169304.5</v>
      </c>
      <c r="D97" s="19">
        <f>D24+D25+D28+D53+D83+D87+D91+D95</f>
        <v>1984634.4</v>
      </c>
      <c r="E97" s="24">
        <f t="shared" si="2"/>
        <v>91.487128708763564</v>
      </c>
      <c r="G97" s="38"/>
    </row>
    <row r="98" spans="1:7" s="48" customFormat="1" ht="15" x14ac:dyDescent="0.2">
      <c r="A98" s="44"/>
      <c r="B98" s="62"/>
      <c r="C98" s="63"/>
      <c r="D98" s="46"/>
      <c r="E98" s="47"/>
    </row>
    <row r="99" spans="1:7" s="48" customFormat="1" ht="15" x14ac:dyDescent="0.2">
      <c r="A99" s="44"/>
      <c r="B99" s="45"/>
      <c r="C99" s="46"/>
      <c r="D99" s="46"/>
      <c r="E99" s="47"/>
    </row>
    <row r="100" spans="1:7" s="48" customFormat="1" ht="15" x14ac:dyDescent="0.2">
      <c r="A100" s="44"/>
      <c r="B100" s="45"/>
      <c r="C100" s="46"/>
      <c r="D100" s="46"/>
      <c r="E100" s="47"/>
    </row>
    <row r="101" spans="1:7" s="48" customFormat="1" ht="13.15" customHeight="1" x14ac:dyDescent="0.25">
      <c r="A101" s="49" t="s">
        <v>163</v>
      </c>
      <c r="C101" s="50"/>
      <c r="D101" s="50" t="s">
        <v>164</v>
      </c>
      <c r="E101" s="47"/>
    </row>
    <row r="102" spans="1:7" s="48" customFormat="1" ht="15" hidden="1" x14ac:dyDescent="0.2">
      <c r="A102" s="44"/>
      <c r="B102" s="45"/>
      <c r="C102" s="46"/>
      <c r="D102" s="46"/>
      <c r="E102" s="47"/>
    </row>
    <row r="103" spans="1:7" ht="15" x14ac:dyDescent="0.2">
      <c r="A103" s="44"/>
      <c r="B103" s="51"/>
      <c r="C103" s="52"/>
      <c r="D103" s="52"/>
      <c r="E103" s="47"/>
    </row>
  </sheetData>
  <mergeCells count="1">
    <mergeCell ref="A1:E1"/>
  </mergeCells>
  <phoneticPr fontId="3" type="noConversion"/>
  <pageMargins left="0" right="0" top="0" bottom="0" header="0" footer="0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Финансовый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Наталья Ю. Голованова</cp:lastModifiedBy>
  <cp:lastPrinted>2022-03-28T12:18:23Z</cp:lastPrinted>
  <dcterms:created xsi:type="dcterms:W3CDTF">2001-04-24T12:02:28Z</dcterms:created>
  <dcterms:modified xsi:type="dcterms:W3CDTF">2022-03-28T12:19:09Z</dcterms:modified>
</cp:coreProperties>
</file>