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D28" i="2"/>
  <c r="D96" s="1"/>
  <c r="C28"/>
  <c r="E36"/>
  <c r="D24"/>
  <c r="D53"/>
  <c r="E74"/>
  <c r="E54"/>
  <c r="E73"/>
  <c r="E70"/>
  <c r="E33"/>
  <c r="E32" l="1"/>
  <c r="E31"/>
  <c r="E79"/>
  <c r="E30"/>
  <c r="E52"/>
  <c r="E37"/>
  <c r="C86"/>
  <c r="D86"/>
  <c r="E88"/>
  <c r="D82"/>
  <c r="C82"/>
  <c r="E84"/>
  <c r="E51" l="1"/>
  <c r="E50"/>
  <c r="E49"/>
  <c r="E48"/>
  <c r="E85"/>
  <c r="D90" l="1"/>
  <c r="C90"/>
  <c r="E93"/>
  <c r="C53"/>
  <c r="E40"/>
  <c r="E39"/>
  <c r="E35"/>
  <c r="E34"/>
  <c r="E20"/>
  <c r="E5"/>
  <c r="C94"/>
  <c r="E18"/>
  <c r="E12"/>
  <c r="D94" l="1"/>
  <c r="E72"/>
  <c r="E71"/>
  <c r="E47"/>
  <c r="E38" l="1"/>
  <c r="E63" l="1"/>
  <c r="E62"/>
  <c r="E61"/>
  <c r="E46" l="1"/>
  <c r="E29"/>
  <c r="E89"/>
  <c r="E69"/>
  <c r="E68"/>
  <c r="E78" l="1"/>
  <c r="E67" l="1"/>
  <c r="E41"/>
  <c r="E42" l="1"/>
  <c r="E27"/>
  <c r="E77"/>
  <c r="E76"/>
  <c r="E57"/>
  <c r="C25"/>
  <c r="D25"/>
  <c r="E45"/>
  <c r="E17"/>
  <c r="E83"/>
  <c r="E92"/>
  <c r="E81"/>
  <c r="E80"/>
  <c r="E66"/>
  <c r="E75"/>
  <c r="E65"/>
  <c r="E64"/>
  <c r="E60"/>
  <c r="E59"/>
  <c r="E58"/>
  <c r="E56"/>
  <c r="E55"/>
  <c r="E43"/>
  <c r="E44"/>
  <c r="E15"/>
  <c r="E11"/>
  <c r="E26"/>
  <c r="E13"/>
  <c r="E4"/>
  <c r="E8"/>
  <c r="E6"/>
  <c r="E7"/>
  <c r="E9"/>
  <c r="E10"/>
  <c r="E16"/>
  <c r="E19"/>
  <c r="E21"/>
  <c r="C24"/>
  <c r="C96" l="1"/>
  <c r="E25"/>
  <c r="E86"/>
  <c r="E53"/>
  <c r="E90"/>
  <c r="E82"/>
  <c r="E28"/>
  <c r="E24"/>
  <c r="E96" l="1"/>
</calcChain>
</file>

<file path=xl/sharedStrings.xml><?xml version="1.0" encoding="utf-8"?>
<sst xmlns="http://schemas.openxmlformats.org/spreadsheetml/2006/main" count="193" uniqueCount="163">
  <si>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</si>
  <si>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</si>
  <si>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</si>
  <si>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</si>
  <si>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</si>
  <si>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</si>
  <si>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</si>
  <si>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</si>
  <si>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</si>
  <si>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</si>
  <si>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</si>
  <si>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</si>
  <si>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</si>
  <si>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</si>
  <si>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</si>
  <si>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</si>
  <si>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</si>
  <si>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</si>
  <si>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</si>
  <si>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</si>
  <si>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</si>
  <si>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</si>
  <si>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</si>
  <si>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</si>
  <si>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</si>
  <si>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</si>
  <si>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</si>
  <si>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</si>
  <si>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</si>
  <si>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</si>
  <si>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</si>
  <si>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</si>
  <si>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</si>
  <si>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</si>
  <si>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</si>
  <si>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</si>
  <si>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</si>
  <si>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</si>
  <si>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</si>
  <si>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</si>
  <si>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</si>
  <si>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</si>
  <si>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</si>
  <si>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</si>
  <si>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</si>
  <si>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</si>
  <si>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</si>
  <si>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</si>
  <si>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</si>
  <si>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</si>
  <si>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</si>
  <si>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</si>
  <si>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</si>
  <si>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</si>
  <si>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</si>
  <si>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</si>
  <si>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</si>
  <si>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</si>
  <si>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</si>
  <si>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</si>
  <si>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</si>
  <si>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</si>
  <si>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</si>
  <si>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</si>
  <si>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</si>
  <si>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</si>
  <si>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</si>
  <si>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</si>
  <si>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</si>
  <si>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</si>
  <si>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</si>
  <si>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</si>
  <si>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</si>
  <si>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</si>
  <si>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</si>
  <si>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</si>
  <si>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</si>
  <si>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</si>
  <si>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</si>
  <si>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</si>
  <si>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</si>
  <si>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</si>
  <si>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</si>
  <si>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</si>
  <si>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</si>
  <si>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</si>
  <si>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</si>
  <si>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</si>
  <si>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</si>
  <si>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</si>
  <si>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</si>
  <si>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</si>
  <si>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</si>
  <si>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</si>
  <si>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</si>
  <si>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</si>
  <si>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</si>
  <si>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</si>
  <si>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</si>
  <si>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</si>
  <si>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</si>
  <si>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</si>
  <si>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</si>
  <si>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</si>
  <si>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</si>
  <si>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</si>
  <si>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</si>
  <si>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</si>
  <si>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</si>
  <si>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</si>
  <si>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</si>
  <si>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</si>
  <si>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</si>
  <si>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</si>
  <si>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</si>
  <si>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</si>
  <si>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</si>
  <si>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</si>
  <si>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</si>
  <si>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</si>
  <si>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</si>
  <si>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</si>
  <si>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</si>
  <si>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</si>
  <si>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</si>
  <si>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</si>
  <si>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</si>
  <si>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</si>
  <si>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</si>
  <si>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</si>
  <si>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</si>
  <si>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</si>
  <si>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</si>
  <si>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</si>
  <si>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</si>
  <si>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</si>
  <si>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</si>
  <si>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</si>
  <si>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</si>
  <si>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</si>
  <si>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</si>
  <si>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</si>
  <si>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</si>
  <si>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</si>
  <si>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</si>
  <si>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</si>
  <si>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</si>
  <si>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</si>
  <si>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</si>
  <si>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</si>
  <si>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</si>
  <si>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</si>
  <si>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</si>
  <si>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2 02 202302 05 0000 150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</si>
  <si>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</si>
  <si>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</si>
  <si>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</si>
  <si>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Субвенция на обеспечение прироста сельскохозяйственной продукции собственного производства в рамках приоритетных подотраслей агропромышленного комплекса.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</si>
  <si>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</si>
  <si>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 xml:space="preserve">Исполнение районного  бюджета Балахнинского муниципального района по  доходам на 01.09.2020г. </t>
  </si>
  <si>
    <t>Исполнение на 01.09.2020г.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</si>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</sst>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11" fontId="9" fillId="0" borderId="1" xfId="0" applyNumberFormat="1" applyFont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2"/>
  <sheetViews>
    <sheetView tabSelected="1" topLeftCell="A62" workbookViewId="0">
      <selection activeCell="Q32" sqref="Q32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6" t="s">
        <v>159</v>
      </c>
      <c r="B1" s="66"/>
      <c r="C1" s="66"/>
      <c r="D1" s="66"/>
      <c r="E1" s="66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126</v>
      </c>
      <c r="D3" s="9" t="s">
        <v>160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204697.5</v>
      </c>
      <c r="E4" s="14">
        <f t="shared" ref="E4:E12" si="0">D4/C4*100</f>
        <v>59.615965973924759</v>
      </c>
      <c r="F4" s="38"/>
    </row>
    <row r="5" spans="1:6" s="15" customFormat="1" ht="21.75" customHeight="1">
      <c r="A5" s="11" t="s">
        <v>111</v>
      </c>
      <c r="B5" s="12" t="s">
        <v>112</v>
      </c>
      <c r="C5" s="13">
        <v>17007.7</v>
      </c>
      <c r="D5" s="13">
        <v>10637.8</v>
      </c>
      <c r="E5" s="14">
        <f t="shared" si="0"/>
        <v>62.546964022178187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13058.7</v>
      </c>
      <c r="E6" s="14">
        <f t="shared" si="0"/>
        <v>66.78343851323018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567.1</v>
      </c>
      <c r="E8" s="14">
        <f t="shared" si="0"/>
        <v>27.797656977599139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9596.6</v>
      </c>
      <c r="E9" s="14">
        <f t="shared" si="0"/>
        <v>59.655862643442369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7716.4</v>
      </c>
      <c r="E10" s="14">
        <f t="shared" si="0"/>
        <v>20.511648183393763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35.799999999999997</v>
      </c>
      <c r="E11" s="14">
        <f t="shared" si="0"/>
        <v>3.9813167259786475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1194</v>
      </c>
      <c r="E12" s="14">
        <f t="shared" si="0"/>
        <v>68.228571428571428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3347.6</v>
      </c>
      <c r="E13" s="14">
        <f t="shared" ref="E13:E21" si="1">D13/C13*100</f>
        <v>35.159433684829636</v>
      </c>
    </row>
    <row r="14" spans="1:6" s="15" customFormat="1" ht="60" customHeight="1">
      <c r="A14" s="11" t="s">
        <v>132</v>
      </c>
      <c r="B14" s="16" t="s">
        <v>131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66</v>
      </c>
      <c r="E15" s="14">
        <f t="shared" si="1"/>
        <v>54.187192118226605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20731.3</v>
      </c>
      <c r="E16" s="14">
        <f t="shared" si="1"/>
        <v>104.53459056070994</v>
      </c>
    </row>
    <row r="17" spans="1:5" s="15" customFormat="1" ht="30.75" customHeight="1">
      <c r="A17" s="11" t="s">
        <v>28</v>
      </c>
      <c r="B17" s="16" t="s">
        <v>29</v>
      </c>
      <c r="C17" s="13">
        <v>781.3</v>
      </c>
      <c r="D17" s="13">
        <v>3678.7</v>
      </c>
      <c r="E17" s="14">
        <f>D17/C17*100</f>
        <v>470.84346601817487</v>
      </c>
    </row>
    <row r="18" spans="1:5" s="15" customFormat="1" ht="36.75" customHeight="1">
      <c r="A18" s="17" t="s">
        <v>128</v>
      </c>
      <c r="B18" s="16" t="s">
        <v>127</v>
      </c>
      <c r="C18" s="13">
        <v>652.5</v>
      </c>
      <c r="D18" s="13">
        <v>0</v>
      </c>
      <c r="E18" s="14">
        <f>D18/C18*100</f>
        <v>0</v>
      </c>
    </row>
    <row r="19" spans="1:5" s="15" customFormat="1" ht="31.5" customHeight="1">
      <c r="A19" s="17" t="s">
        <v>32</v>
      </c>
      <c r="B19" s="16" t="s">
        <v>72</v>
      </c>
      <c r="C19" s="13">
        <v>4000</v>
      </c>
      <c r="D19" s="13">
        <v>774.8</v>
      </c>
      <c r="E19" s="14">
        <f t="shared" si="1"/>
        <v>19.369999999999997</v>
      </c>
    </row>
    <row r="20" spans="1:5" s="15" customFormat="1" ht="31.5" customHeight="1">
      <c r="A20" s="17" t="s">
        <v>114</v>
      </c>
      <c r="B20" s="16" t="s">
        <v>113</v>
      </c>
      <c r="C20" s="13">
        <v>500</v>
      </c>
      <c r="D20" s="13">
        <v>715.7</v>
      </c>
      <c r="E20" s="14">
        <f t="shared" si="1"/>
        <v>143.13999999999999</v>
      </c>
    </row>
    <row r="21" spans="1:5" s="15" customFormat="1" ht="26.25" customHeight="1">
      <c r="A21" s="17" t="s">
        <v>9</v>
      </c>
      <c r="B21" s="16" t="s">
        <v>8</v>
      </c>
      <c r="C21" s="13">
        <v>6301.3</v>
      </c>
      <c r="D21" s="13">
        <v>4138.3</v>
      </c>
      <c r="E21" s="14">
        <f t="shared" si="1"/>
        <v>65.673749861139768</v>
      </c>
    </row>
    <row r="22" spans="1:5" s="15" customFormat="1" ht="25.5" customHeight="1">
      <c r="A22" s="17" t="s">
        <v>30</v>
      </c>
      <c r="B22" s="16" t="s">
        <v>17</v>
      </c>
      <c r="C22" s="13"/>
      <c r="D22" s="13">
        <v>15.4</v>
      </c>
      <c r="E22" s="14"/>
    </row>
    <row r="23" spans="1:5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5" s="15" customFormat="1" ht="21" customHeight="1">
      <c r="A24" s="17"/>
      <c r="B24" s="18" t="s">
        <v>46</v>
      </c>
      <c r="C24" s="19">
        <f>SUM(C4:C22)</f>
        <v>480033.39999999991</v>
      </c>
      <c r="D24" s="19">
        <f>SUM(D4:D23)</f>
        <v>280975.80000000005</v>
      </c>
      <c r="E24" s="20">
        <f>D24/C24*100</f>
        <v>58.532552109915706</v>
      </c>
    </row>
    <row r="25" spans="1:5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166186.4</v>
      </c>
      <c r="E25" s="24">
        <f>D25/C25*100</f>
        <v>57.824178538932735</v>
      </c>
    </row>
    <row r="26" spans="1:5" s="15" customFormat="1" ht="33.75" customHeight="1">
      <c r="A26" s="30" t="s">
        <v>74</v>
      </c>
      <c r="B26" s="26" t="s">
        <v>36</v>
      </c>
      <c r="C26" s="27">
        <v>211566</v>
      </c>
      <c r="D26" s="13">
        <v>133991.9</v>
      </c>
      <c r="E26" s="13">
        <f>D26/C26*100</f>
        <v>63.33338059990735</v>
      </c>
    </row>
    <row r="27" spans="1:5" s="29" customFormat="1" ht="33.75" customHeight="1">
      <c r="A27" s="25" t="s">
        <v>75</v>
      </c>
      <c r="B27" s="26" t="s">
        <v>62</v>
      </c>
      <c r="C27" s="27">
        <v>75833.5</v>
      </c>
      <c r="D27" s="28">
        <v>32194.5</v>
      </c>
      <c r="E27" s="28">
        <f>D27/C27*100</f>
        <v>42.454192408368336</v>
      </c>
    </row>
    <row r="28" spans="1:5" s="15" customFormat="1" ht="44.25" customHeight="1">
      <c r="A28" s="21" t="s">
        <v>76</v>
      </c>
      <c r="B28" s="22" t="s">
        <v>37</v>
      </c>
      <c r="C28" s="24">
        <f>C29+C34+C35+C38+C39+C40+C41+C42+C43+C44+C45+C46+C47+C48+C49+C50+C51+C37+C52+C30+C31+C32+C33+C36</f>
        <v>480482.50000000006</v>
      </c>
      <c r="D28" s="24">
        <f>D29+D30+D31+D32+D33+D34+D35+D36+D37+D38+D39+D40+D41+D42+D43+D44+D46+D45+D47+D48+D49+D50+D51+D52</f>
        <v>63462.400000000001</v>
      </c>
      <c r="E28" s="24">
        <f t="shared" ref="E28:E96" si="2">D28/C28*100</f>
        <v>13.208056484887587</v>
      </c>
    </row>
    <row r="29" spans="1:5" s="15" customFormat="1" ht="61.5" customHeight="1">
      <c r="A29" s="30" t="s">
        <v>99</v>
      </c>
      <c r="B29" s="26" t="s">
        <v>156</v>
      </c>
      <c r="C29" s="33">
        <v>57647.199999999997</v>
      </c>
      <c r="D29" s="31">
        <v>973.7</v>
      </c>
      <c r="E29" s="28">
        <f t="shared" ref="E29:E37" si="3">D29/C29*100</f>
        <v>1.6890672920801011</v>
      </c>
    </row>
    <row r="30" spans="1:5" s="15" customFormat="1" ht="108" customHeight="1">
      <c r="A30" s="30" t="s">
        <v>146</v>
      </c>
      <c r="B30" s="26" t="s">
        <v>147</v>
      </c>
      <c r="C30" s="33">
        <v>52239.7</v>
      </c>
      <c r="D30" s="31">
        <v>0</v>
      </c>
      <c r="E30" s="28">
        <f t="shared" si="3"/>
        <v>0</v>
      </c>
    </row>
    <row r="31" spans="1:5" s="15" customFormat="1" ht="131.25" customHeight="1">
      <c r="A31" s="30" t="s">
        <v>148</v>
      </c>
      <c r="B31" s="26" t="s">
        <v>149</v>
      </c>
      <c r="C31" s="33">
        <v>168050.7</v>
      </c>
      <c r="D31" s="31">
        <v>0</v>
      </c>
      <c r="E31" s="28">
        <f t="shared" si="3"/>
        <v>0</v>
      </c>
    </row>
    <row r="32" spans="1:5" s="15" customFormat="1" ht="108" customHeight="1">
      <c r="A32" s="30" t="s">
        <v>153</v>
      </c>
      <c r="B32" s="26" t="s">
        <v>152</v>
      </c>
      <c r="C32" s="33">
        <v>5666.7</v>
      </c>
      <c r="D32" s="31">
        <v>0</v>
      </c>
      <c r="E32" s="28">
        <f t="shared" si="3"/>
        <v>0</v>
      </c>
    </row>
    <row r="33" spans="1:7" s="15" customFormat="1" ht="57.75" customHeight="1">
      <c r="A33" s="65" t="s">
        <v>154</v>
      </c>
      <c r="B33" s="64" t="s">
        <v>155</v>
      </c>
      <c r="C33" s="33">
        <v>949.7</v>
      </c>
      <c r="D33" s="31">
        <v>0</v>
      </c>
      <c r="E33" s="28">
        <f t="shared" si="3"/>
        <v>0</v>
      </c>
    </row>
    <row r="34" spans="1:7" s="15" customFormat="1" ht="70.5" customHeight="1">
      <c r="A34" s="30" t="s">
        <v>115</v>
      </c>
      <c r="B34" s="57" t="s">
        <v>116</v>
      </c>
      <c r="C34" s="33">
        <v>1000</v>
      </c>
      <c r="D34" s="28">
        <v>0</v>
      </c>
      <c r="E34" s="28">
        <f t="shared" si="3"/>
        <v>0</v>
      </c>
    </row>
    <row r="35" spans="1:7" s="15" customFormat="1" ht="90" customHeight="1">
      <c r="A35" s="30" t="s">
        <v>117</v>
      </c>
      <c r="B35" s="57" t="s">
        <v>118</v>
      </c>
      <c r="C35" s="33">
        <v>28227.7</v>
      </c>
      <c r="D35" s="28">
        <v>0</v>
      </c>
      <c r="E35" s="28">
        <f t="shared" si="3"/>
        <v>0</v>
      </c>
    </row>
    <row r="36" spans="1:7" s="15" customFormat="1" ht="78" customHeight="1">
      <c r="A36" s="30" t="s">
        <v>161</v>
      </c>
      <c r="B36" s="57" t="s">
        <v>162</v>
      </c>
      <c r="C36" s="33">
        <v>15018.9</v>
      </c>
      <c r="D36" s="31">
        <v>0</v>
      </c>
      <c r="E36" s="28">
        <f t="shared" si="3"/>
        <v>0</v>
      </c>
    </row>
    <row r="37" spans="1:7" s="15" customFormat="1" ht="89.25" customHeight="1">
      <c r="A37" s="30" t="s">
        <v>142</v>
      </c>
      <c r="B37" s="57" t="s">
        <v>143</v>
      </c>
      <c r="C37" s="33">
        <v>167</v>
      </c>
      <c r="D37" s="31">
        <v>166.4</v>
      </c>
      <c r="E37" s="28">
        <f t="shared" si="3"/>
        <v>99.640718562874255</v>
      </c>
    </row>
    <row r="38" spans="1:7" s="15" customFormat="1" ht="71.25" customHeight="1">
      <c r="A38" s="25" t="s">
        <v>100</v>
      </c>
      <c r="B38" s="26" t="s">
        <v>101</v>
      </c>
      <c r="C38" s="28">
        <v>420.4</v>
      </c>
      <c r="D38" s="31">
        <v>420.4</v>
      </c>
      <c r="E38" s="28">
        <f t="shared" si="2"/>
        <v>100</v>
      </c>
    </row>
    <row r="39" spans="1:7" s="15" customFormat="1" ht="55.5" customHeight="1">
      <c r="A39" s="25" t="s">
        <v>79</v>
      </c>
      <c r="B39" s="26" t="s">
        <v>64</v>
      </c>
      <c r="C39" s="28">
        <v>1768.2</v>
      </c>
      <c r="D39" s="31">
        <v>1768.2</v>
      </c>
      <c r="E39" s="28">
        <f t="shared" si="2"/>
        <v>100</v>
      </c>
    </row>
    <row r="40" spans="1:7" s="15" customFormat="1" ht="39" customHeight="1">
      <c r="A40" s="30" t="s">
        <v>97</v>
      </c>
      <c r="B40" s="57" t="s">
        <v>98</v>
      </c>
      <c r="C40" s="33">
        <v>2724.5</v>
      </c>
      <c r="D40" s="31">
        <v>2556</v>
      </c>
      <c r="E40" s="28">
        <f t="shared" si="2"/>
        <v>93.815378968618091</v>
      </c>
    </row>
    <row r="41" spans="1:7" s="15" customFormat="1" ht="73.5" customHeight="1">
      <c r="A41" s="30" t="s">
        <v>78</v>
      </c>
      <c r="B41" s="32" t="s">
        <v>63</v>
      </c>
      <c r="C41" s="27">
        <v>22904.9</v>
      </c>
      <c r="D41" s="28">
        <v>0</v>
      </c>
      <c r="E41" s="28">
        <f t="shared" ref="E41:E42" si="4">D41/C41*100</f>
        <v>0</v>
      </c>
    </row>
    <row r="42" spans="1:7" s="15" customFormat="1" ht="53.25" customHeight="1">
      <c r="A42" s="30" t="s">
        <v>77</v>
      </c>
      <c r="B42" s="26" t="s">
        <v>61</v>
      </c>
      <c r="C42" s="27">
        <v>118.8</v>
      </c>
      <c r="D42" s="31">
        <v>78.599999999999994</v>
      </c>
      <c r="E42" s="28">
        <f t="shared" si="4"/>
        <v>66.161616161616152</v>
      </c>
      <c r="F42" s="38"/>
    </row>
    <row r="43" spans="1:7" s="15" customFormat="1" ht="51" customHeight="1">
      <c r="A43" s="30" t="s">
        <v>77</v>
      </c>
      <c r="B43" s="26" t="s">
        <v>38</v>
      </c>
      <c r="C43" s="33">
        <v>3407</v>
      </c>
      <c r="D43" s="31">
        <v>2271.3000000000002</v>
      </c>
      <c r="E43" s="28">
        <f t="shared" si="2"/>
        <v>66.665688288817151</v>
      </c>
    </row>
    <row r="44" spans="1:7" s="15" customFormat="1" ht="51.75" customHeight="1">
      <c r="A44" s="30" t="s">
        <v>77</v>
      </c>
      <c r="B44" s="26" t="s">
        <v>25</v>
      </c>
      <c r="C44" s="33">
        <v>70955.600000000006</v>
      </c>
      <c r="D44" s="31">
        <v>47303.8</v>
      </c>
      <c r="E44" s="28">
        <f t="shared" si="2"/>
        <v>66.666760622135541</v>
      </c>
      <c r="G44" s="38"/>
    </row>
    <row r="45" spans="1:7" s="15" customFormat="1" ht="62.25" customHeight="1">
      <c r="A45" s="30" t="s">
        <v>77</v>
      </c>
      <c r="B45" s="26" t="s">
        <v>45</v>
      </c>
      <c r="C45" s="33">
        <v>10</v>
      </c>
      <c r="D45" s="31">
        <v>0</v>
      </c>
      <c r="E45" s="28">
        <f t="shared" ref="E45:E52" si="5">D45/C45*100</f>
        <v>0</v>
      </c>
      <c r="F45" s="38"/>
    </row>
    <row r="46" spans="1:7" s="15" customFormat="1" ht="39.75" customHeight="1">
      <c r="A46" s="30" t="s">
        <v>77</v>
      </c>
      <c r="B46" s="26" t="s">
        <v>96</v>
      </c>
      <c r="C46" s="33">
        <v>746.5</v>
      </c>
      <c r="D46" s="31">
        <v>471.2</v>
      </c>
      <c r="E46" s="28">
        <f t="shared" si="5"/>
        <v>63.121232417950438</v>
      </c>
    </row>
    <row r="47" spans="1:7" s="15" customFormat="1" ht="54" customHeight="1">
      <c r="A47" s="30" t="s">
        <v>77</v>
      </c>
      <c r="B47" s="57" t="s">
        <v>102</v>
      </c>
      <c r="C47" s="33">
        <v>20130.5</v>
      </c>
      <c r="D47" s="31">
        <v>2196.5</v>
      </c>
      <c r="E47" s="28">
        <f t="shared" si="5"/>
        <v>10.911303743076427</v>
      </c>
    </row>
    <row r="48" spans="1:7" s="15" customFormat="1" ht="54" customHeight="1">
      <c r="A48" s="30" t="s">
        <v>77</v>
      </c>
      <c r="B48" s="57" t="s">
        <v>133</v>
      </c>
      <c r="C48" s="33">
        <v>13334.9</v>
      </c>
      <c r="D48" s="31">
        <v>0</v>
      </c>
      <c r="E48" s="28">
        <f t="shared" si="5"/>
        <v>0</v>
      </c>
    </row>
    <row r="49" spans="1:6" s="15" customFormat="1" ht="38.25" customHeight="1">
      <c r="A49" s="30" t="s">
        <v>77</v>
      </c>
      <c r="B49" s="57" t="s">
        <v>134</v>
      </c>
      <c r="C49" s="33">
        <v>5251.7</v>
      </c>
      <c r="D49" s="31">
        <v>3525.3</v>
      </c>
      <c r="E49" s="28">
        <f t="shared" si="5"/>
        <v>67.12683512005637</v>
      </c>
    </row>
    <row r="50" spans="1:6" s="15" customFormat="1" ht="54" customHeight="1">
      <c r="A50" s="30" t="s">
        <v>77</v>
      </c>
      <c r="B50" s="57" t="s">
        <v>135</v>
      </c>
      <c r="C50" s="33">
        <v>3966.2</v>
      </c>
      <c r="D50" s="31">
        <v>0</v>
      </c>
      <c r="E50" s="28">
        <f t="shared" si="5"/>
        <v>0</v>
      </c>
    </row>
    <row r="51" spans="1:6" s="15" customFormat="1" ht="33.75" customHeight="1">
      <c r="A51" s="30" t="s">
        <v>77</v>
      </c>
      <c r="B51" s="57" t="s">
        <v>144</v>
      </c>
      <c r="C51" s="33">
        <v>363.7</v>
      </c>
      <c r="D51" s="31">
        <v>0</v>
      </c>
      <c r="E51" s="28">
        <f t="shared" si="5"/>
        <v>0</v>
      </c>
    </row>
    <row r="52" spans="1:6" s="15" customFormat="1" ht="44.25" customHeight="1">
      <c r="A52" s="30" t="s">
        <v>77</v>
      </c>
      <c r="B52" s="57" t="s">
        <v>145</v>
      </c>
      <c r="C52" s="33">
        <v>5412</v>
      </c>
      <c r="D52" s="31">
        <v>1731</v>
      </c>
      <c r="E52" s="28">
        <f t="shared" si="5"/>
        <v>31.984478935698448</v>
      </c>
    </row>
    <row r="53" spans="1:6" s="15" customFormat="1" ht="34.5" customHeight="1">
      <c r="A53" s="21" t="s">
        <v>80</v>
      </c>
      <c r="B53" s="22" t="s">
        <v>39</v>
      </c>
      <c r="C53" s="23">
        <f>SUM(C54:C81)</f>
        <v>781458.29999999993</v>
      </c>
      <c r="D53" s="23">
        <f>D54+D55+D56+D57+D58+D59+D60+D61+D62+D63+D64+D65+D66++D67+D68+D69+D70+D71+D72+D75+D76+D77+D78+D80+D81+D73+D74+D79</f>
        <v>497534.89999999997</v>
      </c>
      <c r="E53" s="24">
        <f t="shared" si="2"/>
        <v>63.667491918634688</v>
      </c>
    </row>
    <row r="54" spans="1:6" s="15" customFormat="1" ht="71.25" customHeight="1">
      <c r="A54" s="34" t="s">
        <v>85</v>
      </c>
      <c r="B54" s="26" t="s">
        <v>108</v>
      </c>
      <c r="C54" s="27">
        <v>16.8</v>
      </c>
      <c r="D54" s="42">
        <v>16.8</v>
      </c>
      <c r="E54" s="28">
        <f t="shared" si="2"/>
        <v>100</v>
      </c>
    </row>
    <row r="55" spans="1:6" s="15" customFormat="1" ht="69.75" customHeight="1">
      <c r="A55" s="34" t="s">
        <v>85</v>
      </c>
      <c r="B55" s="35" t="s">
        <v>119</v>
      </c>
      <c r="C55" s="33">
        <v>597.70000000000005</v>
      </c>
      <c r="D55" s="36">
        <v>371</v>
      </c>
      <c r="E55" s="28">
        <f t="shared" si="2"/>
        <v>62.071273213986942</v>
      </c>
    </row>
    <row r="56" spans="1:6" s="15" customFormat="1" ht="78" customHeight="1">
      <c r="A56" s="34" t="s">
        <v>85</v>
      </c>
      <c r="B56" s="35" t="s">
        <v>55</v>
      </c>
      <c r="C56" s="33">
        <v>40882.400000000001</v>
      </c>
      <c r="D56" s="36">
        <v>25892.1</v>
      </c>
      <c r="E56" s="28">
        <f t="shared" si="2"/>
        <v>63.333121343169672</v>
      </c>
    </row>
    <row r="57" spans="1:6" s="15" customFormat="1" ht="55.5" customHeight="1">
      <c r="A57" s="37" t="s">
        <v>85</v>
      </c>
      <c r="B57" s="35" t="s">
        <v>51</v>
      </c>
      <c r="C57" s="33">
        <v>951.2</v>
      </c>
      <c r="D57" s="36">
        <v>713.4</v>
      </c>
      <c r="E57" s="28">
        <f t="shared" si="2"/>
        <v>74.999999999999986</v>
      </c>
    </row>
    <row r="58" spans="1:6" s="15" customFormat="1" ht="46.5" customHeight="1">
      <c r="A58" s="34" t="s">
        <v>85</v>
      </c>
      <c r="B58" s="35" t="s">
        <v>56</v>
      </c>
      <c r="C58" s="33">
        <v>266623</v>
      </c>
      <c r="D58" s="36">
        <v>168950.2</v>
      </c>
      <c r="E58" s="28">
        <f t="shared" si="2"/>
        <v>63.36670129733745</v>
      </c>
    </row>
    <row r="59" spans="1:6" s="15" customFormat="1" ht="46.5" customHeight="1">
      <c r="A59" s="34" t="s">
        <v>85</v>
      </c>
      <c r="B59" s="35" t="s">
        <v>58</v>
      </c>
      <c r="C59" s="33">
        <v>398060.2</v>
      </c>
      <c r="D59" s="36">
        <v>252237.5</v>
      </c>
      <c r="E59" s="28">
        <f t="shared" si="2"/>
        <v>63.366671674284433</v>
      </c>
      <c r="F59" s="38"/>
    </row>
    <row r="60" spans="1:6" s="15" customFormat="1" ht="48" customHeight="1">
      <c r="A60" s="34" t="s">
        <v>85</v>
      </c>
      <c r="B60" s="35" t="s">
        <v>57</v>
      </c>
      <c r="C60" s="33">
        <v>3978.9</v>
      </c>
      <c r="D60" s="33">
        <v>2553.1</v>
      </c>
      <c r="E60" s="28">
        <f t="shared" si="2"/>
        <v>64.165975520872593</v>
      </c>
    </row>
    <row r="61" spans="1:6" s="15" customFormat="1" ht="32.25" customHeight="1">
      <c r="A61" s="34" t="s">
        <v>85</v>
      </c>
      <c r="B61" s="35" t="s">
        <v>93</v>
      </c>
      <c r="C61" s="33">
        <v>320.5</v>
      </c>
      <c r="D61" s="33">
        <v>320.5</v>
      </c>
      <c r="E61" s="28">
        <f t="shared" si="2"/>
        <v>100</v>
      </c>
    </row>
    <row r="62" spans="1:6" s="15" customFormat="1" ht="32.25" customHeight="1">
      <c r="A62" s="34" t="s">
        <v>85</v>
      </c>
      <c r="B62" s="35" t="s">
        <v>94</v>
      </c>
      <c r="C62" s="33">
        <v>728.2</v>
      </c>
      <c r="D62" s="33">
        <v>92.1</v>
      </c>
      <c r="E62" s="28">
        <f t="shared" si="2"/>
        <v>12.647624279044217</v>
      </c>
    </row>
    <row r="63" spans="1:6" s="15" customFormat="1" ht="60" customHeight="1">
      <c r="A63" s="34" t="s">
        <v>85</v>
      </c>
      <c r="B63" s="35" t="s">
        <v>95</v>
      </c>
      <c r="C63" s="33">
        <v>1.4</v>
      </c>
      <c r="D63" s="33">
        <v>0.8</v>
      </c>
      <c r="E63" s="28">
        <f t="shared" si="2"/>
        <v>57.142857142857153</v>
      </c>
    </row>
    <row r="64" spans="1:6" s="15" customFormat="1" ht="126" customHeight="1">
      <c r="A64" s="34" t="s">
        <v>85</v>
      </c>
      <c r="B64" s="35" t="s">
        <v>59</v>
      </c>
      <c r="C64" s="33">
        <v>1541.1</v>
      </c>
      <c r="D64" s="13">
        <v>985.8</v>
      </c>
      <c r="E64" s="28">
        <f t="shared" si="2"/>
        <v>63.967296087210435</v>
      </c>
    </row>
    <row r="65" spans="1:5" s="15" customFormat="1" ht="64.5" customHeight="1">
      <c r="A65" s="34" t="s">
        <v>85</v>
      </c>
      <c r="B65" s="35" t="s">
        <v>27</v>
      </c>
      <c r="C65" s="33">
        <v>2320.6</v>
      </c>
      <c r="D65" s="13">
        <v>1477</v>
      </c>
      <c r="E65" s="28">
        <f t="shared" si="2"/>
        <v>63.647332586400076</v>
      </c>
    </row>
    <row r="66" spans="1:5" s="15" customFormat="1" ht="78" customHeight="1">
      <c r="A66" s="34" t="s">
        <v>85</v>
      </c>
      <c r="B66" s="35" t="s">
        <v>52</v>
      </c>
      <c r="C66" s="33">
        <v>2034.2</v>
      </c>
      <c r="D66" s="13">
        <v>1165.9000000000001</v>
      </c>
      <c r="E66" s="28">
        <f t="shared" ref="E66:E74" si="6">D66/C66*100</f>
        <v>57.314914954281782</v>
      </c>
    </row>
    <row r="67" spans="1:5" s="29" customFormat="1" ht="63" customHeight="1">
      <c r="A67" s="34" t="s">
        <v>85</v>
      </c>
      <c r="B67" s="35" t="s">
        <v>65</v>
      </c>
      <c r="C67" s="33">
        <v>853.2</v>
      </c>
      <c r="D67" s="13">
        <v>639.9</v>
      </c>
      <c r="E67" s="28">
        <f t="shared" si="6"/>
        <v>74.999999999999986</v>
      </c>
    </row>
    <row r="68" spans="1:5" s="29" customFormat="1" ht="123" customHeight="1">
      <c r="A68" s="34" t="s">
        <v>85</v>
      </c>
      <c r="B68" s="35" t="s">
        <v>67</v>
      </c>
      <c r="C68" s="33">
        <v>2868.6</v>
      </c>
      <c r="D68" s="13">
        <v>1825.9</v>
      </c>
      <c r="E68" s="28">
        <f t="shared" si="6"/>
        <v>63.651258453601066</v>
      </c>
    </row>
    <row r="69" spans="1:5" s="29" customFormat="1" ht="123" customHeight="1">
      <c r="A69" s="34" t="s">
        <v>85</v>
      </c>
      <c r="B69" s="35" t="s">
        <v>68</v>
      </c>
      <c r="C69" s="33">
        <v>3693.6</v>
      </c>
      <c r="D69" s="13">
        <v>2351</v>
      </c>
      <c r="E69" s="28">
        <f t="shared" si="6"/>
        <v>63.650638943036611</v>
      </c>
    </row>
    <row r="70" spans="1:5" s="29" customFormat="1" ht="141" customHeight="1">
      <c r="A70" s="34" t="s">
        <v>85</v>
      </c>
      <c r="B70" s="35" t="s">
        <v>71</v>
      </c>
      <c r="C70" s="33">
        <v>405.4</v>
      </c>
      <c r="D70" s="13">
        <v>405.4</v>
      </c>
      <c r="E70" s="28">
        <f t="shared" si="6"/>
        <v>100</v>
      </c>
    </row>
    <row r="71" spans="1:5" s="29" customFormat="1" ht="104.25" customHeight="1">
      <c r="A71" s="34" t="s">
        <v>85</v>
      </c>
      <c r="B71" s="60" t="s">
        <v>103</v>
      </c>
      <c r="C71" s="33">
        <v>1135</v>
      </c>
      <c r="D71" s="13">
        <v>808.7</v>
      </c>
      <c r="E71" s="28">
        <f t="shared" si="6"/>
        <v>71.251101321585907</v>
      </c>
    </row>
    <row r="72" spans="1:5" s="29" customFormat="1" ht="36.75" customHeight="1">
      <c r="A72" s="34" t="s">
        <v>85</v>
      </c>
      <c r="B72" s="60" t="s">
        <v>109</v>
      </c>
      <c r="C72" s="33">
        <v>395.8</v>
      </c>
      <c r="D72" s="13">
        <v>395.8</v>
      </c>
      <c r="E72" s="28">
        <f t="shared" si="6"/>
        <v>100</v>
      </c>
    </row>
    <row r="73" spans="1:5" s="29" customFormat="1" ht="71.25" customHeight="1">
      <c r="A73" s="34" t="s">
        <v>85</v>
      </c>
      <c r="B73" s="60" t="s">
        <v>157</v>
      </c>
      <c r="C73" s="33">
        <v>217.2</v>
      </c>
      <c r="D73" s="13">
        <v>206.6</v>
      </c>
      <c r="E73" s="28">
        <f t="shared" si="6"/>
        <v>95.119705340699824</v>
      </c>
    </row>
    <row r="74" spans="1:5" s="29" customFormat="1" ht="57" customHeight="1">
      <c r="A74" s="34" t="s">
        <v>85</v>
      </c>
      <c r="B74" s="60" t="s">
        <v>158</v>
      </c>
      <c r="C74" s="33">
        <v>1744.1</v>
      </c>
      <c r="D74" s="13">
        <v>1119.5999999999999</v>
      </c>
      <c r="E74" s="28">
        <f t="shared" si="6"/>
        <v>64.193566882632879</v>
      </c>
    </row>
    <row r="75" spans="1:5" s="15" customFormat="1" ht="107.25" customHeight="1">
      <c r="A75" s="30" t="s">
        <v>84</v>
      </c>
      <c r="B75" s="26" t="s">
        <v>53</v>
      </c>
      <c r="C75" s="27">
        <v>22325.9</v>
      </c>
      <c r="D75" s="13">
        <v>14235.5</v>
      </c>
      <c r="E75" s="28">
        <f t="shared" si="2"/>
        <v>63.762267142645982</v>
      </c>
    </row>
    <row r="76" spans="1:5" s="15" customFormat="1" ht="67.5" customHeight="1">
      <c r="A76" s="25" t="s">
        <v>83</v>
      </c>
      <c r="B76" s="26" t="s">
        <v>110</v>
      </c>
      <c r="C76" s="27">
        <v>26026.400000000001</v>
      </c>
      <c r="D76" s="13">
        <v>18480</v>
      </c>
      <c r="E76" s="28">
        <f t="shared" si="2"/>
        <v>71.004825869117511</v>
      </c>
    </row>
    <row r="77" spans="1:5" s="15" customFormat="1" ht="49.5" customHeight="1">
      <c r="A77" s="39" t="s">
        <v>82</v>
      </c>
      <c r="B77" s="40" t="s">
        <v>54</v>
      </c>
      <c r="C77" s="27">
        <v>971.6</v>
      </c>
      <c r="D77" s="13">
        <v>732</v>
      </c>
      <c r="E77" s="28">
        <f t="shared" si="2"/>
        <v>75.339645944833265</v>
      </c>
    </row>
    <row r="78" spans="1:5" s="15" customFormat="1" ht="103.5" customHeight="1">
      <c r="A78" s="39" t="s">
        <v>81</v>
      </c>
      <c r="B78" s="40" t="s">
        <v>66</v>
      </c>
      <c r="C78" s="27">
        <v>40.799999999999997</v>
      </c>
      <c r="D78" s="13">
        <v>0</v>
      </c>
      <c r="E78" s="28">
        <f t="shared" si="2"/>
        <v>0</v>
      </c>
    </row>
    <row r="79" spans="1:5" s="15" customFormat="1" ht="84" customHeight="1">
      <c r="A79" s="39" t="s">
        <v>150</v>
      </c>
      <c r="B79" s="40" t="s">
        <v>151</v>
      </c>
      <c r="C79" s="27">
        <v>0</v>
      </c>
      <c r="D79" s="13">
        <v>0</v>
      </c>
      <c r="E79" s="28" t="e">
        <f t="shared" si="2"/>
        <v>#DIV/0!</v>
      </c>
    </row>
    <row r="80" spans="1:5" s="15" customFormat="1" ht="67.5" customHeight="1">
      <c r="A80" s="30" t="s">
        <v>120</v>
      </c>
      <c r="B80" s="26" t="s">
        <v>121</v>
      </c>
      <c r="C80" s="27">
        <v>472.2</v>
      </c>
      <c r="D80" s="13">
        <v>67.3</v>
      </c>
      <c r="E80" s="28">
        <f t="shared" si="2"/>
        <v>14.252435408725116</v>
      </c>
    </row>
    <row r="81" spans="1:7" s="15" customFormat="1" ht="70.5" customHeight="1">
      <c r="A81" s="30" t="s">
        <v>123</v>
      </c>
      <c r="B81" s="26" t="s">
        <v>122</v>
      </c>
      <c r="C81" s="27">
        <v>2252.3000000000002</v>
      </c>
      <c r="D81" s="13">
        <v>1491</v>
      </c>
      <c r="E81" s="28">
        <f t="shared" si="2"/>
        <v>66.198996581272468</v>
      </c>
    </row>
    <row r="82" spans="1:7" s="15" customFormat="1" ht="25.5" customHeight="1">
      <c r="A82" s="21" t="s">
        <v>86</v>
      </c>
      <c r="B82" s="22" t="s">
        <v>40</v>
      </c>
      <c r="C82" s="23">
        <f>C83+C85+C84</f>
        <v>56156.1</v>
      </c>
      <c r="D82" s="41">
        <f>D83+D84+D85</f>
        <v>50145.3</v>
      </c>
      <c r="E82" s="24">
        <f t="shared" si="2"/>
        <v>89.296265232094115</v>
      </c>
    </row>
    <row r="83" spans="1:7" s="15" customFormat="1" ht="82.5" customHeight="1">
      <c r="A83" s="30" t="s">
        <v>87</v>
      </c>
      <c r="B83" s="26" t="s">
        <v>41</v>
      </c>
      <c r="C83" s="27">
        <v>12497.1</v>
      </c>
      <c r="D83" s="13">
        <v>7826.9</v>
      </c>
      <c r="E83" s="28">
        <f t="shared" si="2"/>
        <v>62.629730097382584</v>
      </c>
    </row>
    <row r="84" spans="1:7" s="15" customFormat="1" ht="82.5" customHeight="1">
      <c r="A84" s="30" t="s">
        <v>136</v>
      </c>
      <c r="B84" s="26" t="s">
        <v>137</v>
      </c>
      <c r="C84" s="42">
        <v>37541.599999999999</v>
      </c>
      <c r="D84" s="36">
        <v>32955.5</v>
      </c>
      <c r="E84" s="28">
        <f t="shared" si="2"/>
        <v>87.78395166961451</v>
      </c>
    </row>
    <row r="85" spans="1:7" s="15" customFormat="1" ht="50.25" customHeight="1">
      <c r="A85" s="30" t="s">
        <v>130</v>
      </c>
      <c r="B85" s="26" t="s">
        <v>129</v>
      </c>
      <c r="C85" s="42">
        <v>6117.4</v>
      </c>
      <c r="D85" s="36">
        <v>9362.9</v>
      </c>
      <c r="E85" s="28">
        <f t="shared" si="2"/>
        <v>153.05358485631152</v>
      </c>
    </row>
    <row r="86" spans="1:7" s="15" customFormat="1" ht="98.25" customHeight="1">
      <c r="A86" s="21" t="s">
        <v>33</v>
      </c>
      <c r="B86" s="22" t="s">
        <v>42</v>
      </c>
      <c r="C86" s="43">
        <f>C89+C88+C87</f>
        <v>285.39999999999998</v>
      </c>
      <c r="D86" s="43">
        <f>D89+D88+D87</f>
        <v>335.59999999999997</v>
      </c>
      <c r="E86" s="24">
        <f t="shared" si="2"/>
        <v>117.58934828311143</v>
      </c>
    </row>
    <row r="87" spans="1:7" s="15" customFormat="1" ht="55.5" customHeight="1">
      <c r="A87" s="30" t="s">
        <v>140</v>
      </c>
      <c r="B87" s="26" t="s">
        <v>138</v>
      </c>
      <c r="C87" s="42">
        <v>0</v>
      </c>
      <c r="D87" s="42">
        <v>0.2</v>
      </c>
      <c r="E87" s="24"/>
    </row>
    <row r="88" spans="1:7" s="15" customFormat="1" ht="80.25" customHeight="1">
      <c r="A88" s="30" t="s">
        <v>141</v>
      </c>
      <c r="B88" s="26" t="s">
        <v>139</v>
      </c>
      <c r="C88" s="42">
        <v>50</v>
      </c>
      <c r="D88" s="42">
        <v>50</v>
      </c>
      <c r="E88" s="28">
        <f t="shared" si="2"/>
        <v>100</v>
      </c>
    </row>
    <row r="89" spans="1:7" s="15" customFormat="1" ht="83.25" customHeight="1">
      <c r="A89" s="30" t="s">
        <v>88</v>
      </c>
      <c r="B89" s="26" t="s">
        <v>89</v>
      </c>
      <c r="C89" s="27">
        <v>235.4</v>
      </c>
      <c r="D89" s="27">
        <v>285.39999999999998</v>
      </c>
      <c r="E89" s="28">
        <f t="shared" si="2"/>
        <v>121.24044180118945</v>
      </c>
    </row>
    <row r="90" spans="1:7" s="15" customFormat="1" ht="48" customHeight="1">
      <c r="A90" s="21" t="s">
        <v>34</v>
      </c>
      <c r="B90" s="22" t="s">
        <v>43</v>
      </c>
      <c r="C90" s="23">
        <f>C92+C91+C93</f>
        <v>-2878.7</v>
      </c>
      <c r="D90" s="23">
        <f>D92+D91+D93</f>
        <v>-2878.7</v>
      </c>
      <c r="E90" s="24">
        <f t="shared" si="2"/>
        <v>100</v>
      </c>
    </row>
    <row r="91" spans="1:7" s="29" customFormat="1" ht="66.75" customHeight="1">
      <c r="A91" s="30" t="s">
        <v>90</v>
      </c>
      <c r="B91" s="57" t="s">
        <v>44</v>
      </c>
      <c r="C91" s="27">
        <v>-1782</v>
      </c>
      <c r="D91" s="27">
        <v>-1782</v>
      </c>
      <c r="E91" s="28">
        <v>100</v>
      </c>
    </row>
    <row r="92" spans="1:7" s="15" customFormat="1" ht="63" customHeight="1">
      <c r="A92" s="30" t="s">
        <v>91</v>
      </c>
      <c r="B92" s="58" t="s">
        <v>92</v>
      </c>
      <c r="C92" s="27">
        <v>-1073.5999999999999</v>
      </c>
      <c r="D92" s="27">
        <v>-1073.5999999999999</v>
      </c>
      <c r="E92" s="28">
        <f t="shared" si="2"/>
        <v>100</v>
      </c>
    </row>
    <row r="93" spans="1:7" s="15" customFormat="1" ht="81" customHeight="1">
      <c r="A93" s="30" t="s">
        <v>125</v>
      </c>
      <c r="B93" s="58" t="s">
        <v>124</v>
      </c>
      <c r="C93" s="27">
        <v>-23.1</v>
      </c>
      <c r="D93" s="27">
        <v>-23.1</v>
      </c>
      <c r="E93" s="28">
        <f t="shared" si="2"/>
        <v>100</v>
      </c>
    </row>
    <row r="94" spans="1:7" s="15" customFormat="1" ht="25.5" customHeight="1">
      <c r="A94" s="21" t="s">
        <v>104</v>
      </c>
      <c r="B94" s="61" t="s">
        <v>105</v>
      </c>
      <c r="C94" s="23">
        <f>C95</f>
        <v>0</v>
      </c>
      <c r="D94" s="23">
        <f>D95</f>
        <v>2.5</v>
      </c>
      <c r="E94" s="28"/>
    </row>
    <row r="95" spans="1:7" s="15" customFormat="1" ht="31.5" customHeight="1">
      <c r="A95" s="30" t="s">
        <v>107</v>
      </c>
      <c r="B95" s="58" t="s">
        <v>106</v>
      </c>
      <c r="C95" s="27">
        <v>0</v>
      </c>
      <c r="D95" s="27">
        <v>2.5</v>
      </c>
      <c r="E95" s="28"/>
    </row>
    <row r="96" spans="1:7" s="15" customFormat="1" ht="20.25" customHeight="1">
      <c r="A96" s="59"/>
      <c r="B96" s="18" t="s">
        <v>69</v>
      </c>
      <c r="C96" s="19">
        <f>C24+C25+C28+C53+C82+C86+C90+C94</f>
        <v>2082936.4999999998</v>
      </c>
      <c r="D96" s="19">
        <f>D24+D25+D28+D53+D82+D86+D90+D94</f>
        <v>1055764.2000000002</v>
      </c>
      <c r="E96" s="24">
        <f t="shared" si="2"/>
        <v>50.686336333344798</v>
      </c>
      <c r="G96" s="38"/>
    </row>
    <row r="97" spans="1:5" s="48" customFormat="1" ht="15">
      <c r="A97" s="44"/>
      <c r="B97" s="62"/>
      <c r="C97" s="63"/>
      <c r="D97" s="46"/>
      <c r="E97" s="47"/>
    </row>
    <row r="98" spans="1:5" s="48" customFormat="1" ht="15">
      <c r="A98" s="44"/>
      <c r="B98" s="45"/>
      <c r="C98" s="46"/>
      <c r="D98" s="46"/>
      <c r="E98" s="47"/>
    </row>
    <row r="99" spans="1:5" s="48" customFormat="1" ht="15">
      <c r="A99" s="44"/>
      <c r="B99" s="45"/>
      <c r="C99" s="46"/>
      <c r="D99" s="46"/>
      <c r="E99" s="47"/>
    </row>
    <row r="100" spans="1:5" s="48" customFormat="1" ht="13.15" customHeight="1">
      <c r="A100" s="44"/>
      <c r="B100" s="49" t="s">
        <v>26</v>
      </c>
      <c r="C100" s="50"/>
      <c r="D100" s="50" t="s">
        <v>50</v>
      </c>
      <c r="E100" s="47"/>
    </row>
    <row r="101" spans="1:5" s="48" customFormat="1" ht="15" hidden="1">
      <c r="A101" s="44"/>
      <c r="B101" s="45"/>
      <c r="C101" s="46"/>
      <c r="D101" s="46"/>
      <c r="E101" s="47"/>
    </row>
    <row r="102" spans="1:5" ht="15">
      <c r="A102" s="44"/>
      <c r="B102" s="51"/>
      <c r="C102" s="52"/>
      <c r="D102" s="52"/>
      <c r="E102" s="47"/>
    </row>
  </sheetData>
  <mergeCells count="1">
    <mergeCell ref="A1:E1"/>
  </mergeCells>
  <phoneticPr fontId="3" type="noConversion"/>
  <pageMargins left="0" right="0" top="0" bottom="0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2020-08-05T10:51:06Z</cp:lastPrinted>
  <dcterms:created xsi:type="dcterms:W3CDTF">2001-04-24T12:02:28Z</dcterms:created>
  <dcterms:modified xsi:type="dcterms:W3CDTF">2020-09-09T12:23:32Z</dcterms:modified>
</cp:coreProperties>
</file>