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C69" i="2"/>
  <c r="E71"/>
  <c r="D74" l="1"/>
  <c r="C74"/>
  <c r="E77"/>
  <c r="D72"/>
  <c r="C72"/>
  <c r="D41"/>
  <c r="C41"/>
  <c r="D27"/>
  <c r="C27"/>
  <c r="E33"/>
  <c r="E32"/>
  <c r="E30"/>
  <c r="E29"/>
  <c r="E19"/>
  <c r="E5"/>
  <c r="C78"/>
  <c r="E17"/>
  <c r="E12"/>
  <c r="F4"/>
  <c r="D78" l="1"/>
  <c r="E62"/>
  <c r="D69"/>
  <c r="E61"/>
  <c r="E40"/>
  <c r="E31" l="1"/>
  <c r="E52" l="1"/>
  <c r="E51"/>
  <c r="E53"/>
  <c r="E50"/>
  <c r="E49"/>
  <c r="E39" l="1"/>
  <c r="E28"/>
  <c r="E60"/>
  <c r="E73"/>
  <c r="E59"/>
  <c r="E58"/>
  <c r="E66" l="1"/>
  <c r="E57" l="1"/>
  <c r="E34"/>
  <c r="E35" l="1"/>
  <c r="E26"/>
  <c r="E65"/>
  <c r="E64"/>
  <c r="E45"/>
  <c r="C24"/>
  <c r="D24"/>
  <c r="E38"/>
  <c r="E16"/>
  <c r="E70"/>
  <c r="E76"/>
  <c r="E68"/>
  <c r="E67"/>
  <c r="E56"/>
  <c r="E63"/>
  <c r="E55"/>
  <c r="E54"/>
  <c r="E48"/>
  <c r="E47"/>
  <c r="E46"/>
  <c r="E44"/>
  <c r="E43"/>
  <c r="E36"/>
  <c r="E37"/>
  <c r="D23"/>
  <c r="E14"/>
  <c r="E11"/>
  <c r="E25"/>
  <c r="E13"/>
  <c r="E4"/>
  <c r="E8"/>
  <c r="E6"/>
  <c r="E7"/>
  <c r="E9"/>
  <c r="E10"/>
  <c r="E15"/>
  <c r="E18"/>
  <c r="E20"/>
  <c r="C23"/>
  <c r="C80" l="1"/>
  <c r="D80"/>
  <c r="E24"/>
  <c r="E72"/>
  <c r="E41"/>
  <c r="E74"/>
  <c r="E69"/>
  <c r="E27"/>
  <c r="E23"/>
  <c r="E80" l="1"/>
</calcChain>
</file>

<file path=xl/sharedStrings.xml><?xml version="1.0" encoding="utf-8"?>
<sst xmlns="http://schemas.openxmlformats.org/spreadsheetml/2006/main" count="161" uniqueCount="136">
  <si>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</si>
  <si>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</si>
  <si>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</si>
  <si>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</si>
  <si>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</si>
  <si>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</si>
  <si>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</si>
  <si>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</si>
  <si>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</si>
  <si>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</si>
  <si>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</si>
  <si>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</si>
  <si>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</si>
  <si>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</si>
  <si>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</si>
  <si>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</si>
  <si>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</si>
  <si>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</si>
  <si>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</si>
  <si>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</si>
  <si>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</si>
  <si>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</si>
  <si>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</si>
  <si>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</si>
  <si>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</si>
  <si>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</si>
  <si>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</si>
  <si>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</si>
  <si>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</si>
  <si>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</si>
  <si>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</si>
  <si>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</si>
  <si>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</si>
  <si>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</si>
  <si>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</si>
  <si>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</si>
  <si>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</si>
  <si>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</si>
  <si>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</si>
  <si>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</si>
  <si>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</si>
  <si>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</si>
  <si>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</si>
  <si>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</si>
  <si>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</si>
  <si>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</si>
  <si>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</si>
  <si>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</si>
  <si>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</si>
  <si>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</si>
  <si>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</si>
  <si>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</si>
  <si>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</si>
  <si>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</si>
  <si>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</si>
  <si>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</si>
  <si>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</si>
  <si>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</si>
  <si>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</si>
  <si>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</si>
  <si>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</si>
  <si>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</si>
  <si>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</si>
  <si>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</si>
  <si>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</si>
  <si>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</si>
  <si>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</si>
  <si>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</si>
  <si>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</si>
  <si>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</si>
  <si>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</si>
  <si>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</si>
  <si>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</si>
  <si>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</si>
  <si>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</si>
  <si>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</si>
  <si>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</si>
  <si>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Субсидия на софинансирование капитальных вложений в объекты газоснабжения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</si>
  <si>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</si>
  <si>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</si>
  <si>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</si>
  <si>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</si>
  <si>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</si>
  <si>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</si>
  <si>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</si>
  <si>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</si>
  <si>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</si>
  <si>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</si>
  <si>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</si>
  <si>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</si>
  <si>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</si>
  <si>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</si>
  <si>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</si>
  <si>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</si>
  <si>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</si>
  <si>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</si>
  <si>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</si>
  <si>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Cубвенции на оказание несвязанной поддержки сельскохозяйственным товаропроизводителям в области растениеводства</t>
  </si>
  <si>
    <t>Субвенции на 1 килограмм реализованного и (или) отгруженного на собственную переработку молока за счет средств областного бюджета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</si>
  <si>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</si>
  <si>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</si>
  <si>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</si>
  <si>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</si>
  <si>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</si>
  <si>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</si>
  <si>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</si>
  <si>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</si>
  <si>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</si>
  <si>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</si>
  <si>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</si>
  <si>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</si>
  <si>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</si>
  <si>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</si>
  <si>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</si>
  <si>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</si>
  <si>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</si>
  <si>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</si>
  <si>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</si>
  <si>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</si>
  <si>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</si>
  <si>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</si>
  <si>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</si>
  <si>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</si>
  <si>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</si>
  <si>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</si>
  <si>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</si>
  <si>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</si>
  <si>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</si>
  <si>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</si>
  <si>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</si>
  <si>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 xml:space="preserve">Исполнение районного  бюджета Балахнинского муниципального района по  доходам на 01.03.2020г. </t>
  </si>
  <si>
    <t>Исполнение на 01.03.2020г.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</si>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</sst>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7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6"/>
  <sheetViews>
    <sheetView tabSelected="1" workbookViewId="0">
      <selection activeCell="E79" sqref="E79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>
      <c r="A1" s="64" t="s">
        <v>130</v>
      </c>
      <c r="B1" s="64"/>
      <c r="C1" s="64"/>
      <c r="D1" s="64"/>
      <c r="E1" s="64"/>
    </row>
    <row r="2" spans="1:6" ht="13.5" customHeight="1">
      <c r="A2" s="2"/>
      <c r="B2" s="3"/>
      <c r="C2" s="4"/>
      <c r="D2" s="5" t="s">
        <v>24</v>
      </c>
      <c r="E2" s="6"/>
    </row>
    <row r="3" spans="1:6" ht="48.75" customHeight="1">
      <c r="A3" s="7" t="s">
        <v>0</v>
      </c>
      <c r="B3" s="7" t="s">
        <v>1</v>
      </c>
      <c r="C3" s="8" t="s">
        <v>129</v>
      </c>
      <c r="D3" s="9" t="s">
        <v>131</v>
      </c>
      <c r="E3" s="10" t="s">
        <v>4</v>
      </c>
    </row>
    <row r="4" spans="1:6" s="15" customFormat="1" ht="21.75" customHeight="1">
      <c r="A4" s="11" t="s">
        <v>6</v>
      </c>
      <c r="B4" s="12" t="s">
        <v>2</v>
      </c>
      <c r="C4" s="13">
        <v>343360.2</v>
      </c>
      <c r="D4" s="13">
        <v>45474.8</v>
      </c>
      <c r="E4" s="14">
        <f t="shared" ref="E4:E12" si="0">D4/C4*100</f>
        <v>13.244050999504312</v>
      </c>
      <c r="F4" s="38">
        <f>D4-C4</f>
        <v>-297885.40000000002</v>
      </c>
    </row>
    <row r="5" spans="1:6" s="15" customFormat="1" ht="21.75" customHeight="1">
      <c r="A5" s="11" t="s">
        <v>114</v>
      </c>
      <c r="B5" s="12" t="s">
        <v>115</v>
      </c>
      <c r="C5" s="13">
        <v>17007.7</v>
      </c>
      <c r="D5" s="13">
        <v>1887</v>
      </c>
      <c r="E5" s="14">
        <f t="shared" si="0"/>
        <v>11.094974629138568</v>
      </c>
      <c r="F5" s="38"/>
    </row>
    <row r="6" spans="1:6" s="15" customFormat="1" ht="28.5" customHeight="1">
      <c r="A6" s="11" t="s">
        <v>11</v>
      </c>
      <c r="B6" s="16" t="s">
        <v>13</v>
      </c>
      <c r="C6" s="13">
        <v>19553.8</v>
      </c>
      <c r="D6" s="13">
        <v>4899.3999999999996</v>
      </c>
      <c r="E6" s="14">
        <f t="shared" si="0"/>
        <v>25.055999345395779</v>
      </c>
    </row>
    <row r="7" spans="1:6" s="15" customFormat="1" ht="16.5" customHeight="1">
      <c r="A7" s="11" t="s">
        <v>12</v>
      </c>
      <c r="B7" s="12" t="s">
        <v>5</v>
      </c>
      <c r="C7" s="13">
        <v>6.1</v>
      </c>
      <c r="D7" s="13">
        <v>3.9</v>
      </c>
      <c r="E7" s="14">
        <f t="shared" si="0"/>
        <v>63.934426229508205</v>
      </c>
    </row>
    <row r="8" spans="1:6" s="15" customFormat="1" ht="30.75" customHeight="1">
      <c r="A8" s="11" t="s">
        <v>18</v>
      </c>
      <c r="B8" s="16" t="s">
        <v>19</v>
      </c>
      <c r="C8" s="13">
        <v>2040.1</v>
      </c>
      <c r="D8" s="13">
        <v>121.7</v>
      </c>
      <c r="E8" s="14">
        <f t="shared" si="0"/>
        <v>5.9653938532424888</v>
      </c>
    </row>
    <row r="9" spans="1:6" s="15" customFormat="1" ht="20.25" customHeight="1">
      <c r="A9" s="11" t="s">
        <v>7</v>
      </c>
      <c r="B9" s="12" t="s">
        <v>3</v>
      </c>
      <c r="C9" s="13">
        <v>16086.6</v>
      </c>
      <c r="D9" s="13">
        <v>2361.6</v>
      </c>
      <c r="E9" s="14">
        <f t="shared" si="0"/>
        <v>14.680541568759089</v>
      </c>
    </row>
    <row r="10" spans="1:6" s="15" customFormat="1" ht="60.75" customHeight="1">
      <c r="A10" s="11" t="s">
        <v>70</v>
      </c>
      <c r="B10" s="16" t="s">
        <v>14</v>
      </c>
      <c r="C10" s="13">
        <v>37619.599999999999</v>
      </c>
      <c r="D10" s="13">
        <v>2072.6</v>
      </c>
      <c r="E10" s="14">
        <f t="shared" si="0"/>
        <v>5.5093621410116009</v>
      </c>
    </row>
    <row r="11" spans="1:6" s="15" customFormat="1" ht="91.5" customHeight="1">
      <c r="A11" s="11" t="s">
        <v>23</v>
      </c>
      <c r="B11" s="16" t="s">
        <v>22</v>
      </c>
      <c r="C11" s="13">
        <v>899.2</v>
      </c>
      <c r="D11" s="13">
        <v>32.5</v>
      </c>
      <c r="E11" s="14">
        <f t="shared" si="0"/>
        <v>3.6143238434163698</v>
      </c>
    </row>
    <row r="12" spans="1:6" s="15" customFormat="1" ht="48" customHeight="1">
      <c r="A12" s="11" t="s">
        <v>16</v>
      </c>
      <c r="B12" s="16" t="s">
        <v>48</v>
      </c>
      <c r="C12" s="13">
        <v>1750</v>
      </c>
      <c r="D12" s="13">
        <v>285.3</v>
      </c>
      <c r="E12" s="14">
        <f t="shared" si="0"/>
        <v>16.302857142857142</v>
      </c>
    </row>
    <row r="13" spans="1:6" s="15" customFormat="1" ht="48" customHeight="1">
      <c r="A13" s="11" t="s">
        <v>20</v>
      </c>
      <c r="B13" s="16" t="s">
        <v>21</v>
      </c>
      <c r="C13" s="13">
        <v>9521.2000000000007</v>
      </c>
      <c r="D13" s="13">
        <v>967.2</v>
      </c>
      <c r="E13" s="14">
        <f t="shared" ref="E13:E20" si="1">D13/C13*100</f>
        <v>10.158383397050793</v>
      </c>
    </row>
    <row r="14" spans="1:6" s="15" customFormat="1" ht="37.5" customHeight="1">
      <c r="A14" s="11" t="s">
        <v>47</v>
      </c>
      <c r="B14" s="16" t="s">
        <v>49</v>
      </c>
      <c r="C14" s="13">
        <v>121.8</v>
      </c>
      <c r="D14" s="13">
        <v>15.2</v>
      </c>
      <c r="E14" s="14">
        <f t="shared" si="1"/>
        <v>12.479474548440066</v>
      </c>
    </row>
    <row r="15" spans="1:6" s="15" customFormat="1" ht="29.25" customHeight="1">
      <c r="A15" s="11" t="s">
        <v>10</v>
      </c>
      <c r="B15" s="16" t="s">
        <v>15</v>
      </c>
      <c r="C15" s="13">
        <v>19832</v>
      </c>
      <c r="D15" s="13">
        <v>1678.1</v>
      </c>
      <c r="E15" s="14">
        <f t="shared" si="1"/>
        <v>8.4615772488906806</v>
      </c>
    </row>
    <row r="16" spans="1:6" s="15" customFormat="1" ht="30.75" customHeight="1">
      <c r="A16" s="11" t="s">
        <v>28</v>
      </c>
      <c r="B16" s="16" t="s">
        <v>29</v>
      </c>
      <c r="C16" s="13">
        <v>23.9</v>
      </c>
      <c r="D16" s="13">
        <v>879.1</v>
      </c>
      <c r="E16" s="14">
        <f>D16/C16*100</f>
        <v>3678.242677824268</v>
      </c>
    </row>
    <row r="17" spans="1:5" s="15" customFormat="1" ht="36.75" customHeight="1">
      <c r="A17" s="17" t="s">
        <v>133</v>
      </c>
      <c r="B17" s="16" t="s">
        <v>132</v>
      </c>
      <c r="C17" s="13">
        <v>652.5</v>
      </c>
      <c r="D17" s="13">
        <v>0</v>
      </c>
      <c r="E17" s="14">
        <f>D17/C17*100</f>
        <v>0</v>
      </c>
    </row>
    <row r="18" spans="1:5" s="15" customFormat="1" ht="31.5" customHeight="1">
      <c r="A18" s="17" t="s">
        <v>32</v>
      </c>
      <c r="B18" s="16" t="s">
        <v>72</v>
      </c>
      <c r="C18" s="13">
        <v>4000</v>
      </c>
      <c r="D18" s="13">
        <v>13.7</v>
      </c>
      <c r="E18" s="14">
        <f t="shared" si="1"/>
        <v>0.34249999999999997</v>
      </c>
    </row>
    <row r="19" spans="1:5" s="15" customFormat="1" ht="31.5" customHeight="1">
      <c r="A19" s="17" t="s">
        <v>117</v>
      </c>
      <c r="B19" s="16" t="s">
        <v>116</v>
      </c>
      <c r="C19" s="13">
        <v>500</v>
      </c>
      <c r="D19" s="13">
        <v>149.9</v>
      </c>
      <c r="E19" s="14">
        <f t="shared" si="1"/>
        <v>29.98</v>
      </c>
    </row>
    <row r="20" spans="1:5" s="15" customFormat="1" ht="26.25" customHeight="1">
      <c r="A20" s="17" t="s">
        <v>9</v>
      </c>
      <c r="B20" s="16" t="s">
        <v>8</v>
      </c>
      <c r="C20" s="13">
        <v>6301.3</v>
      </c>
      <c r="D20" s="13">
        <v>1122.8</v>
      </c>
      <c r="E20" s="14">
        <f t="shared" si="1"/>
        <v>17.81854537952486</v>
      </c>
    </row>
    <row r="21" spans="1:5" s="15" customFormat="1" ht="25.5" customHeight="1">
      <c r="A21" s="17" t="s">
        <v>30</v>
      </c>
      <c r="B21" s="16" t="s">
        <v>17</v>
      </c>
      <c r="C21" s="13"/>
      <c r="D21" s="13">
        <v>80.7</v>
      </c>
      <c r="E21" s="14"/>
    </row>
    <row r="22" spans="1:5" s="15" customFormat="1" ht="24.75" customHeight="1">
      <c r="A22" s="17" t="s">
        <v>31</v>
      </c>
      <c r="B22" s="16" t="s">
        <v>60</v>
      </c>
      <c r="C22" s="13"/>
      <c r="D22" s="13"/>
      <c r="E22" s="14"/>
    </row>
    <row r="23" spans="1:5" s="15" customFormat="1" ht="21" customHeight="1">
      <c r="A23" s="17"/>
      <c r="B23" s="18" t="s">
        <v>46</v>
      </c>
      <c r="C23" s="19">
        <f>SUM(C4:C21)</f>
        <v>479275.99999999994</v>
      </c>
      <c r="D23" s="19">
        <f>SUM(D4:D22)</f>
        <v>62045.499999999993</v>
      </c>
      <c r="E23" s="20">
        <f>D23/C23*100</f>
        <v>12.945672222268589</v>
      </c>
    </row>
    <row r="24" spans="1:5" s="15" customFormat="1" ht="33.75" customHeight="1">
      <c r="A24" s="21" t="s">
        <v>73</v>
      </c>
      <c r="B24" s="22" t="s">
        <v>35</v>
      </c>
      <c r="C24" s="23">
        <f>C26+C25</f>
        <v>287399.5</v>
      </c>
      <c r="D24" s="24">
        <f>D26+D25</f>
        <v>41970.2</v>
      </c>
      <c r="E24" s="24">
        <f>D24/C24*100</f>
        <v>14.603435287813651</v>
      </c>
    </row>
    <row r="25" spans="1:5" s="15" customFormat="1" ht="33.75" customHeight="1">
      <c r="A25" s="30" t="s">
        <v>74</v>
      </c>
      <c r="B25" s="26" t="s">
        <v>36</v>
      </c>
      <c r="C25" s="27">
        <v>211566</v>
      </c>
      <c r="D25" s="13">
        <v>33498</v>
      </c>
      <c r="E25" s="13">
        <f>D25/C25*100</f>
        <v>15.833356966620347</v>
      </c>
    </row>
    <row r="26" spans="1:5" s="29" customFormat="1" ht="33.75" customHeight="1">
      <c r="A26" s="25" t="s">
        <v>75</v>
      </c>
      <c r="B26" s="26" t="s">
        <v>62</v>
      </c>
      <c r="C26" s="27">
        <v>75833.5</v>
      </c>
      <c r="D26" s="28">
        <v>8472.2000000000007</v>
      </c>
      <c r="E26" s="28">
        <f>D26/C26*100</f>
        <v>11.17210731404986</v>
      </c>
    </row>
    <row r="27" spans="1:5" s="15" customFormat="1" ht="44.25" customHeight="1">
      <c r="A27" s="21" t="s">
        <v>76</v>
      </c>
      <c r="B27" s="22" t="s">
        <v>37</v>
      </c>
      <c r="C27" s="24">
        <f>C28+C29+C30+C31+C32+C33+C34+C35+C36+C37+C38+C39+C40</f>
        <v>181687.1</v>
      </c>
      <c r="D27" s="24">
        <f>D28+D29+D30+D31+D32+D33+D34+D35+D36+D37+D38+D39+D40</f>
        <v>11859.3</v>
      </c>
      <c r="E27" s="24">
        <f t="shared" ref="E27:E80" si="2">D27/C27*100</f>
        <v>6.5273208719826563</v>
      </c>
    </row>
    <row r="28" spans="1:5" s="15" customFormat="1" ht="44.25" customHeight="1">
      <c r="A28" s="30" t="s">
        <v>102</v>
      </c>
      <c r="B28" s="26" t="s">
        <v>77</v>
      </c>
      <c r="C28" s="33">
        <v>36588.5</v>
      </c>
      <c r="D28" s="31">
        <v>0</v>
      </c>
      <c r="E28" s="28">
        <f>D28/C28*100</f>
        <v>0</v>
      </c>
    </row>
    <row r="29" spans="1:5" s="15" customFormat="1" ht="70.5" customHeight="1">
      <c r="A29" s="30" t="s">
        <v>118</v>
      </c>
      <c r="B29" s="57" t="s">
        <v>119</v>
      </c>
      <c r="C29" s="33">
        <v>1000</v>
      </c>
      <c r="D29" s="28">
        <v>0</v>
      </c>
      <c r="E29" s="28">
        <f>D29/C29*100</f>
        <v>0</v>
      </c>
    </row>
    <row r="30" spans="1:5" s="15" customFormat="1" ht="70.5" customHeight="1">
      <c r="A30" s="30" t="s">
        <v>120</v>
      </c>
      <c r="B30" s="57" t="s">
        <v>121</v>
      </c>
      <c r="C30" s="33">
        <v>28227.7</v>
      </c>
      <c r="D30" s="28">
        <v>0</v>
      </c>
      <c r="E30" s="28">
        <f>D30/C30*100</f>
        <v>0</v>
      </c>
    </row>
    <row r="31" spans="1:5" s="15" customFormat="1" ht="71.25" customHeight="1">
      <c r="A31" s="25" t="s">
        <v>103</v>
      </c>
      <c r="B31" s="26" t="s">
        <v>104</v>
      </c>
      <c r="C31" s="28">
        <v>420.4</v>
      </c>
      <c r="D31" s="31">
        <v>0</v>
      </c>
      <c r="E31" s="28">
        <f t="shared" si="2"/>
        <v>0</v>
      </c>
    </row>
    <row r="32" spans="1:5" s="15" customFormat="1" ht="55.5" customHeight="1">
      <c r="A32" s="25" t="s">
        <v>80</v>
      </c>
      <c r="B32" s="26" t="s">
        <v>64</v>
      </c>
      <c r="C32" s="28">
        <v>1977.6</v>
      </c>
      <c r="D32" s="31">
        <v>0</v>
      </c>
      <c r="E32" s="28">
        <f t="shared" si="2"/>
        <v>0</v>
      </c>
    </row>
    <row r="33" spans="1:6" s="15" customFormat="1" ht="39" customHeight="1">
      <c r="A33" s="30" t="s">
        <v>100</v>
      </c>
      <c r="B33" s="57" t="s">
        <v>101</v>
      </c>
      <c r="C33" s="33">
        <v>2724.5</v>
      </c>
      <c r="D33" s="31">
        <v>0</v>
      </c>
      <c r="E33" s="28">
        <f t="shared" si="2"/>
        <v>0</v>
      </c>
    </row>
    <row r="34" spans="1:6" s="15" customFormat="1" ht="73.5" customHeight="1">
      <c r="A34" s="30" t="s">
        <v>79</v>
      </c>
      <c r="B34" s="32" t="s">
        <v>63</v>
      </c>
      <c r="C34" s="27">
        <v>22904.9</v>
      </c>
      <c r="D34" s="28">
        <v>0</v>
      </c>
      <c r="E34" s="28">
        <f t="shared" ref="E34:E35" si="3">D34/C34*100</f>
        <v>0</v>
      </c>
    </row>
    <row r="35" spans="1:6" s="15" customFormat="1" ht="53.25" customHeight="1">
      <c r="A35" s="30" t="s">
        <v>78</v>
      </c>
      <c r="B35" s="26" t="s">
        <v>61</v>
      </c>
      <c r="C35" s="27">
        <v>118.8</v>
      </c>
      <c r="D35" s="31">
        <v>33.299999999999997</v>
      </c>
      <c r="E35" s="28">
        <f t="shared" si="3"/>
        <v>28.030303030303028</v>
      </c>
      <c r="F35" s="38"/>
    </row>
    <row r="36" spans="1:6" s="15" customFormat="1" ht="51" customHeight="1">
      <c r="A36" s="30" t="s">
        <v>78</v>
      </c>
      <c r="B36" s="26" t="s">
        <v>38</v>
      </c>
      <c r="C36" s="33">
        <v>3407</v>
      </c>
      <c r="D36" s="31">
        <v>0</v>
      </c>
      <c r="E36" s="28">
        <f t="shared" si="2"/>
        <v>0</v>
      </c>
    </row>
    <row r="37" spans="1:6" s="15" customFormat="1" ht="51.75" customHeight="1">
      <c r="A37" s="30" t="s">
        <v>78</v>
      </c>
      <c r="B37" s="26" t="s">
        <v>25</v>
      </c>
      <c r="C37" s="33">
        <v>70955.600000000006</v>
      </c>
      <c r="D37" s="31">
        <v>11826</v>
      </c>
      <c r="E37" s="28">
        <f t="shared" si="2"/>
        <v>16.666760622135531</v>
      </c>
    </row>
    <row r="38" spans="1:6" s="15" customFormat="1" ht="62.25" customHeight="1">
      <c r="A38" s="30" t="s">
        <v>78</v>
      </c>
      <c r="B38" s="26" t="s">
        <v>45</v>
      </c>
      <c r="C38" s="33">
        <v>10</v>
      </c>
      <c r="D38" s="31">
        <v>0</v>
      </c>
      <c r="E38" s="28">
        <f t="shared" ref="E38:E40" si="4">D38/C38*100</f>
        <v>0</v>
      </c>
      <c r="F38" s="38"/>
    </row>
    <row r="39" spans="1:6" s="15" customFormat="1" ht="39.75" customHeight="1">
      <c r="A39" s="30" t="s">
        <v>78</v>
      </c>
      <c r="B39" s="26" t="s">
        <v>99</v>
      </c>
      <c r="C39" s="33">
        <v>746.5</v>
      </c>
      <c r="D39" s="31">
        <v>0</v>
      </c>
      <c r="E39" s="28">
        <f t="shared" si="4"/>
        <v>0</v>
      </c>
    </row>
    <row r="40" spans="1:6" s="15" customFormat="1" ht="54" customHeight="1">
      <c r="A40" s="30" t="s">
        <v>78</v>
      </c>
      <c r="B40" s="57" t="s">
        <v>105</v>
      </c>
      <c r="C40" s="33">
        <v>12605.6</v>
      </c>
      <c r="D40" s="31">
        <v>0</v>
      </c>
      <c r="E40" s="28">
        <f t="shared" si="4"/>
        <v>0</v>
      </c>
    </row>
    <row r="41" spans="1:6" s="15" customFormat="1" ht="34.5" customHeight="1">
      <c r="A41" s="21" t="s">
        <v>81</v>
      </c>
      <c r="B41" s="22" t="s">
        <v>39</v>
      </c>
      <c r="C41" s="23">
        <f>SUM(C42:C68)</f>
        <v>788138.4</v>
      </c>
      <c r="D41" s="23">
        <f>D42+D43+D44+D45+D46+D47+D48+D49+D50+D51+D52+D53+D54+D55+D56++D57+D58+D59+D60+D61+D62+D63+D64+D65+D66+D67+D68</f>
        <v>119944.3</v>
      </c>
      <c r="E41" s="24">
        <f t="shared" si="2"/>
        <v>15.21868494162954</v>
      </c>
    </row>
    <row r="42" spans="1:6" s="15" customFormat="1" ht="71.25" customHeight="1">
      <c r="A42" s="34" t="s">
        <v>86</v>
      </c>
      <c r="B42" s="26" t="s">
        <v>111</v>
      </c>
      <c r="C42" s="27">
        <v>16.8</v>
      </c>
      <c r="D42" s="42">
        <v>16.8</v>
      </c>
      <c r="E42" s="28"/>
    </row>
    <row r="43" spans="1:6" s="15" customFormat="1" ht="69.75" customHeight="1">
      <c r="A43" s="34" t="s">
        <v>86</v>
      </c>
      <c r="B43" s="35" t="s">
        <v>122</v>
      </c>
      <c r="C43" s="33">
        <v>597.70000000000005</v>
      </c>
      <c r="D43" s="36">
        <v>0</v>
      </c>
      <c r="E43" s="28">
        <f t="shared" si="2"/>
        <v>0</v>
      </c>
    </row>
    <row r="44" spans="1:6" s="15" customFormat="1" ht="78" customHeight="1">
      <c r="A44" s="34" t="s">
        <v>86</v>
      </c>
      <c r="B44" s="35" t="s">
        <v>55</v>
      </c>
      <c r="C44" s="33">
        <v>40882.400000000001</v>
      </c>
      <c r="D44" s="36">
        <v>6813.8</v>
      </c>
      <c r="E44" s="28">
        <f t="shared" si="2"/>
        <v>16.666829736023324</v>
      </c>
    </row>
    <row r="45" spans="1:6" s="15" customFormat="1" ht="55.5" customHeight="1">
      <c r="A45" s="37" t="s">
        <v>86</v>
      </c>
      <c r="B45" s="35" t="s">
        <v>51</v>
      </c>
      <c r="C45" s="33">
        <v>951.2</v>
      </c>
      <c r="D45" s="36">
        <v>237.8</v>
      </c>
      <c r="E45" s="28">
        <f t="shared" si="2"/>
        <v>25</v>
      </c>
    </row>
    <row r="46" spans="1:6" s="15" customFormat="1" ht="46.5" customHeight="1">
      <c r="A46" s="34" t="s">
        <v>86</v>
      </c>
      <c r="B46" s="35" t="s">
        <v>56</v>
      </c>
      <c r="C46" s="33">
        <v>266623</v>
      </c>
      <c r="D46" s="36">
        <v>42215.3</v>
      </c>
      <c r="E46" s="28">
        <f t="shared" si="2"/>
        <v>15.833330207821533</v>
      </c>
    </row>
    <row r="47" spans="1:6" s="15" customFormat="1" ht="46.5" customHeight="1">
      <c r="A47" s="34" t="s">
        <v>86</v>
      </c>
      <c r="B47" s="35" t="s">
        <v>58</v>
      </c>
      <c r="C47" s="33">
        <v>398060.2</v>
      </c>
      <c r="D47" s="36">
        <v>63026.2</v>
      </c>
      <c r="E47" s="28">
        <f t="shared" si="2"/>
        <v>15.833333752030471</v>
      </c>
      <c r="F47" s="38"/>
    </row>
    <row r="48" spans="1:6" s="15" customFormat="1" ht="48" customHeight="1">
      <c r="A48" s="34" t="s">
        <v>86</v>
      </c>
      <c r="B48" s="35" t="s">
        <v>57</v>
      </c>
      <c r="C48" s="33">
        <v>3978.9</v>
      </c>
      <c r="D48" s="33">
        <v>663.1</v>
      </c>
      <c r="E48" s="28">
        <f t="shared" si="2"/>
        <v>16.665410037950188</v>
      </c>
    </row>
    <row r="49" spans="1:5" s="15" customFormat="1" ht="32.25" customHeight="1">
      <c r="A49" s="34" t="s">
        <v>86</v>
      </c>
      <c r="B49" s="35" t="s">
        <v>94</v>
      </c>
      <c r="C49" s="33">
        <v>363</v>
      </c>
      <c r="D49" s="33">
        <v>0</v>
      </c>
      <c r="E49" s="28">
        <f t="shared" si="2"/>
        <v>0</v>
      </c>
    </row>
    <row r="50" spans="1:5" s="15" customFormat="1" ht="32.25" customHeight="1">
      <c r="A50" s="34" t="s">
        <v>86</v>
      </c>
      <c r="B50" s="35" t="s">
        <v>95</v>
      </c>
      <c r="C50" s="33">
        <v>728.2</v>
      </c>
      <c r="D50" s="33">
        <v>0</v>
      </c>
      <c r="E50" s="28">
        <f t="shared" si="2"/>
        <v>0</v>
      </c>
    </row>
    <row r="51" spans="1:5" s="15" customFormat="1" ht="56.25" customHeight="1">
      <c r="A51" s="34" t="s">
        <v>86</v>
      </c>
      <c r="B51" s="35" t="s">
        <v>97</v>
      </c>
      <c r="C51" s="33">
        <v>573.9</v>
      </c>
      <c r="D51" s="33">
        <v>0</v>
      </c>
      <c r="E51" s="28">
        <f t="shared" si="2"/>
        <v>0</v>
      </c>
    </row>
    <row r="52" spans="1:5" s="15" customFormat="1" ht="56.25" customHeight="1">
      <c r="A52" s="34" t="s">
        <v>86</v>
      </c>
      <c r="B52" s="35" t="s">
        <v>98</v>
      </c>
      <c r="C52" s="33">
        <v>3703</v>
      </c>
      <c r="D52" s="33">
        <v>0</v>
      </c>
      <c r="E52" s="28">
        <f t="shared" si="2"/>
        <v>0</v>
      </c>
    </row>
    <row r="53" spans="1:5" s="15" customFormat="1" ht="60" customHeight="1">
      <c r="A53" s="34" t="s">
        <v>86</v>
      </c>
      <c r="B53" s="35" t="s">
        <v>96</v>
      </c>
      <c r="C53" s="33">
        <v>1.4</v>
      </c>
      <c r="D53" s="33">
        <v>0</v>
      </c>
      <c r="E53" s="28">
        <f t="shared" si="2"/>
        <v>0</v>
      </c>
    </row>
    <row r="54" spans="1:5" s="15" customFormat="1" ht="126" customHeight="1">
      <c r="A54" s="34" t="s">
        <v>86</v>
      </c>
      <c r="B54" s="35" t="s">
        <v>59</v>
      </c>
      <c r="C54" s="33">
        <v>1541.1</v>
      </c>
      <c r="D54" s="13">
        <v>256.89999999999998</v>
      </c>
      <c r="E54" s="28">
        <f t="shared" si="2"/>
        <v>16.669911102459281</v>
      </c>
    </row>
    <row r="55" spans="1:5" s="15" customFormat="1" ht="64.5" customHeight="1">
      <c r="A55" s="34" t="s">
        <v>86</v>
      </c>
      <c r="B55" s="35" t="s">
        <v>27</v>
      </c>
      <c r="C55" s="33">
        <v>2320.6</v>
      </c>
      <c r="D55" s="13">
        <v>386.8</v>
      </c>
      <c r="E55" s="28">
        <f t="shared" si="2"/>
        <v>16.668103076790487</v>
      </c>
    </row>
    <row r="56" spans="1:5" s="15" customFormat="1" ht="78" customHeight="1">
      <c r="A56" s="34" t="s">
        <v>86</v>
      </c>
      <c r="B56" s="35" t="s">
        <v>52</v>
      </c>
      <c r="C56" s="33">
        <v>2034.2</v>
      </c>
      <c r="D56" s="13">
        <v>339</v>
      </c>
      <c r="E56" s="28">
        <f t="shared" ref="E56:E62" si="5">D56/C56*100</f>
        <v>16.665028020843575</v>
      </c>
    </row>
    <row r="57" spans="1:5" s="29" customFormat="1" ht="63" customHeight="1">
      <c r="A57" s="34" t="s">
        <v>86</v>
      </c>
      <c r="B57" s="35" t="s">
        <v>65</v>
      </c>
      <c r="C57" s="33">
        <v>853.2</v>
      </c>
      <c r="D57" s="13">
        <v>213.3</v>
      </c>
      <c r="E57" s="28">
        <f t="shared" si="5"/>
        <v>25</v>
      </c>
    </row>
    <row r="58" spans="1:5" s="29" customFormat="1" ht="123" customHeight="1">
      <c r="A58" s="34" t="s">
        <v>86</v>
      </c>
      <c r="B58" s="35" t="s">
        <v>67</v>
      </c>
      <c r="C58" s="33">
        <v>2868.6</v>
      </c>
      <c r="D58" s="13">
        <v>478.1</v>
      </c>
      <c r="E58" s="28">
        <f t="shared" si="5"/>
        <v>16.666666666666668</v>
      </c>
    </row>
    <row r="59" spans="1:5" s="29" customFormat="1" ht="123" customHeight="1">
      <c r="A59" s="34" t="s">
        <v>86</v>
      </c>
      <c r="B59" s="35" t="s">
        <v>68</v>
      </c>
      <c r="C59" s="33">
        <v>3693.6</v>
      </c>
      <c r="D59" s="13">
        <v>615.6</v>
      </c>
      <c r="E59" s="28">
        <f t="shared" si="5"/>
        <v>16.666666666666668</v>
      </c>
    </row>
    <row r="60" spans="1:5" s="29" customFormat="1" ht="141" customHeight="1">
      <c r="A60" s="34" t="s">
        <v>86</v>
      </c>
      <c r="B60" s="35" t="s">
        <v>71</v>
      </c>
      <c r="C60" s="33">
        <v>405.4</v>
      </c>
      <c r="D60" s="13">
        <v>405.4</v>
      </c>
      <c r="E60" s="28">
        <f t="shared" si="5"/>
        <v>100</v>
      </c>
    </row>
    <row r="61" spans="1:5" s="29" customFormat="1" ht="104.25" customHeight="1">
      <c r="A61" s="34" t="s">
        <v>86</v>
      </c>
      <c r="B61" s="60" t="s">
        <v>106</v>
      </c>
      <c r="C61" s="33">
        <v>1135</v>
      </c>
      <c r="D61" s="13">
        <v>283.7</v>
      </c>
      <c r="E61" s="28">
        <f t="shared" si="5"/>
        <v>24.995594713656384</v>
      </c>
    </row>
    <row r="62" spans="1:5" s="29" customFormat="1" ht="36.75" customHeight="1">
      <c r="A62" s="34" t="s">
        <v>86</v>
      </c>
      <c r="B62" s="60" t="s">
        <v>112</v>
      </c>
      <c r="C62" s="33">
        <v>395.8</v>
      </c>
      <c r="D62" s="13">
        <v>0</v>
      </c>
      <c r="E62" s="28">
        <f t="shared" si="5"/>
        <v>0</v>
      </c>
    </row>
    <row r="63" spans="1:5" s="15" customFormat="1" ht="107.25" customHeight="1">
      <c r="A63" s="30" t="s">
        <v>85</v>
      </c>
      <c r="B63" s="26" t="s">
        <v>53</v>
      </c>
      <c r="C63" s="27">
        <v>22325.9</v>
      </c>
      <c r="D63" s="13">
        <v>3748.5</v>
      </c>
      <c r="E63" s="28">
        <f t="shared" si="2"/>
        <v>16.789916643897893</v>
      </c>
    </row>
    <row r="64" spans="1:5" s="15" customFormat="1" ht="67.5" customHeight="1">
      <c r="A64" s="25" t="s">
        <v>84</v>
      </c>
      <c r="B64" s="26" t="s">
        <v>113</v>
      </c>
      <c r="C64" s="27">
        <v>28815.8</v>
      </c>
      <c r="D64" s="13">
        <v>0</v>
      </c>
      <c r="E64" s="28">
        <f t="shared" si="2"/>
        <v>0</v>
      </c>
    </row>
    <row r="65" spans="1:7" s="15" customFormat="1" ht="49.5" customHeight="1">
      <c r="A65" s="39" t="s">
        <v>83</v>
      </c>
      <c r="B65" s="40" t="s">
        <v>54</v>
      </c>
      <c r="C65" s="27">
        <v>971.6</v>
      </c>
      <c r="D65" s="13">
        <v>244</v>
      </c>
      <c r="E65" s="28">
        <f t="shared" si="2"/>
        <v>25.113215314944419</v>
      </c>
    </row>
    <row r="66" spans="1:7" s="15" customFormat="1" ht="103.5" customHeight="1">
      <c r="A66" s="39" t="s">
        <v>82</v>
      </c>
      <c r="B66" s="40" t="s">
        <v>66</v>
      </c>
      <c r="C66" s="27">
        <v>40.799999999999997</v>
      </c>
      <c r="D66" s="13">
        <v>0</v>
      </c>
      <c r="E66" s="28">
        <f t="shared" si="2"/>
        <v>0</v>
      </c>
    </row>
    <row r="67" spans="1:7" s="15" customFormat="1" ht="67.5" customHeight="1">
      <c r="A67" s="30" t="s">
        <v>123</v>
      </c>
      <c r="B67" s="26" t="s">
        <v>124</v>
      </c>
      <c r="C67" s="27">
        <v>1118.4000000000001</v>
      </c>
      <c r="D67" s="13">
        <v>0</v>
      </c>
      <c r="E67" s="28">
        <f t="shared" si="2"/>
        <v>0</v>
      </c>
    </row>
    <row r="68" spans="1:7" s="15" customFormat="1" ht="70.5" customHeight="1">
      <c r="A68" s="30" t="s">
        <v>126</v>
      </c>
      <c r="B68" s="26" t="s">
        <v>125</v>
      </c>
      <c r="C68" s="27">
        <v>3138.7</v>
      </c>
      <c r="D68" s="13">
        <v>0</v>
      </c>
      <c r="E68" s="28">
        <f t="shared" si="2"/>
        <v>0</v>
      </c>
    </row>
    <row r="69" spans="1:7" s="15" customFormat="1" ht="25.5" customHeight="1">
      <c r="A69" s="21" t="s">
        <v>87</v>
      </c>
      <c r="B69" s="22" t="s">
        <v>40</v>
      </c>
      <c r="C69" s="23">
        <f>C70+C71</f>
        <v>18497.2</v>
      </c>
      <c r="D69" s="41">
        <f>SUM(D70:D70)</f>
        <v>9201.9</v>
      </c>
      <c r="E69" s="24">
        <f t="shared" si="2"/>
        <v>49.747529355794384</v>
      </c>
    </row>
    <row r="70" spans="1:7" s="15" customFormat="1" ht="82.5" customHeight="1">
      <c r="A70" s="30" t="s">
        <v>88</v>
      </c>
      <c r="B70" s="26" t="s">
        <v>41</v>
      </c>
      <c r="C70" s="27">
        <v>12497.2</v>
      </c>
      <c r="D70" s="13">
        <v>9201.9</v>
      </c>
      <c r="E70" s="28">
        <f t="shared" si="2"/>
        <v>73.631693499343839</v>
      </c>
    </row>
    <row r="71" spans="1:7" s="15" customFormat="1" ht="50.25" customHeight="1">
      <c r="A71" s="30" t="s">
        <v>135</v>
      </c>
      <c r="B71" s="26" t="s">
        <v>134</v>
      </c>
      <c r="C71" s="42">
        <v>6000</v>
      </c>
      <c r="D71" s="36">
        <v>0</v>
      </c>
      <c r="E71" s="28">
        <f t="shared" si="2"/>
        <v>0</v>
      </c>
    </row>
    <row r="72" spans="1:7" s="15" customFormat="1" ht="98.25" customHeight="1">
      <c r="A72" s="21" t="s">
        <v>33</v>
      </c>
      <c r="B72" s="22" t="s">
        <v>42</v>
      </c>
      <c r="C72" s="43">
        <f>C73</f>
        <v>285.39999999999998</v>
      </c>
      <c r="D72" s="43">
        <f>D73</f>
        <v>335.4</v>
      </c>
      <c r="E72" s="24">
        <f t="shared" si="2"/>
        <v>117.51927119831815</v>
      </c>
    </row>
    <row r="73" spans="1:7" s="15" customFormat="1" ht="83.25" customHeight="1">
      <c r="A73" s="30" t="s">
        <v>89</v>
      </c>
      <c r="B73" s="26" t="s">
        <v>90</v>
      </c>
      <c r="C73" s="27">
        <v>285.39999999999998</v>
      </c>
      <c r="D73" s="27">
        <v>335.4</v>
      </c>
      <c r="E73" s="28">
        <f t="shared" si="2"/>
        <v>117.51927119831815</v>
      </c>
    </row>
    <row r="74" spans="1:7" s="15" customFormat="1" ht="48" customHeight="1">
      <c r="A74" s="21" t="s">
        <v>34</v>
      </c>
      <c r="B74" s="22" t="s">
        <v>43</v>
      </c>
      <c r="C74" s="23">
        <f>C76+C75+C77</f>
        <v>-2878.7</v>
      </c>
      <c r="D74" s="23">
        <f>D76+D75+D77</f>
        <v>-2878.7</v>
      </c>
      <c r="E74" s="24">
        <f t="shared" si="2"/>
        <v>100</v>
      </c>
    </row>
    <row r="75" spans="1:7" s="29" customFormat="1" ht="66.75" customHeight="1">
      <c r="A75" s="30" t="s">
        <v>91</v>
      </c>
      <c r="B75" s="57" t="s">
        <v>44</v>
      </c>
      <c r="C75" s="27">
        <v>-1782</v>
      </c>
      <c r="D75" s="27">
        <v>-1782</v>
      </c>
      <c r="E75" s="28">
        <v>0</v>
      </c>
    </row>
    <row r="76" spans="1:7" s="15" customFormat="1" ht="63" customHeight="1">
      <c r="A76" s="30" t="s">
        <v>92</v>
      </c>
      <c r="B76" s="58" t="s">
        <v>93</v>
      </c>
      <c r="C76" s="27">
        <v>-1073.5999999999999</v>
      </c>
      <c r="D76" s="27">
        <v>-1073.5999999999999</v>
      </c>
      <c r="E76" s="28">
        <f t="shared" si="2"/>
        <v>100</v>
      </c>
    </row>
    <row r="77" spans="1:7" s="15" customFormat="1" ht="81" customHeight="1">
      <c r="A77" s="30" t="s">
        <v>128</v>
      </c>
      <c r="B77" s="58" t="s">
        <v>127</v>
      </c>
      <c r="C77" s="27">
        <v>-23.1</v>
      </c>
      <c r="D77" s="27">
        <v>-23.1</v>
      </c>
      <c r="E77" s="28">
        <f t="shared" si="2"/>
        <v>100</v>
      </c>
    </row>
    <row r="78" spans="1:7" s="15" customFormat="1" ht="25.5" customHeight="1">
      <c r="A78" s="21" t="s">
        <v>107</v>
      </c>
      <c r="B78" s="61" t="s">
        <v>108</v>
      </c>
      <c r="C78" s="23">
        <f>C79</f>
        <v>0</v>
      </c>
      <c r="D78" s="23">
        <f>D79</f>
        <v>0</v>
      </c>
      <c r="E78" s="28"/>
    </row>
    <row r="79" spans="1:7" s="15" customFormat="1" ht="31.5" customHeight="1">
      <c r="A79" s="30" t="s">
        <v>110</v>
      </c>
      <c r="B79" s="58" t="s">
        <v>109</v>
      </c>
      <c r="C79" s="27">
        <v>0</v>
      </c>
      <c r="D79" s="27">
        <v>0</v>
      </c>
      <c r="E79" s="28"/>
    </row>
    <row r="80" spans="1:7" s="15" customFormat="1" ht="20.25" customHeight="1">
      <c r="A80" s="59"/>
      <c r="B80" s="18" t="s">
        <v>69</v>
      </c>
      <c r="C80" s="19">
        <f>C23+C24+C27+C41+C69+C72+C74+C78</f>
        <v>1752404.9</v>
      </c>
      <c r="D80" s="19">
        <f>D23+D24+D27+D41+D69+D72+D74+D78</f>
        <v>242477.89999999997</v>
      </c>
      <c r="E80" s="24">
        <f t="shared" si="2"/>
        <v>13.836864984798888</v>
      </c>
      <c r="G80" s="38"/>
    </row>
    <row r="81" spans="1:5" s="48" customFormat="1" ht="15">
      <c r="A81" s="44"/>
      <c r="B81" s="62"/>
      <c r="C81" s="63"/>
      <c r="D81" s="46"/>
      <c r="E81" s="47"/>
    </row>
    <row r="82" spans="1:5" s="48" customFormat="1" ht="15">
      <c r="A82" s="44"/>
      <c r="B82" s="45"/>
      <c r="C82" s="46"/>
      <c r="D82" s="46"/>
      <c r="E82" s="47"/>
    </row>
    <row r="83" spans="1:5" s="48" customFormat="1" ht="15">
      <c r="A83" s="44"/>
      <c r="B83" s="45"/>
      <c r="C83" s="46"/>
      <c r="D83" s="46"/>
      <c r="E83" s="47"/>
    </row>
    <row r="84" spans="1:5" s="48" customFormat="1" ht="13.15" customHeight="1">
      <c r="A84" s="44"/>
      <c r="B84" s="49" t="s">
        <v>26</v>
      </c>
      <c r="C84" s="50"/>
      <c r="D84" s="50" t="s">
        <v>50</v>
      </c>
      <c r="E84" s="47"/>
    </row>
    <row r="85" spans="1:5" s="48" customFormat="1" ht="15" hidden="1">
      <c r="A85" s="44"/>
      <c r="B85" s="45"/>
      <c r="C85" s="46"/>
      <c r="D85" s="46"/>
      <c r="E85" s="47"/>
    </row>
    <row r="86" spans="1:5" ht="15">
      <c r="A86" s="44"/>
      <c r="B86" s="51"/>
      <c r="C86" s="52"/>
      <c r="D86" s="52"/>
      <c r="E86" s="47"/>
    </row>
  </sheetData>
  <mergeCells count="1">
    <mergeCell ref="A1:E1"/>
  </mergeCells>
  <phoneticPr fontId="3" type="noConversion"/>
  <pageMargins left="0" right="0" top="0" bottom="0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2020-03-10T12:33:13Z</cp:lastPrinted>
  <dcterms:created xsi:type="dcterms:W3CDTF">2001-04-24T12:02:28Z</dcterms:created>
  <dcterms:modified xsi:type="dcterms:W3CDTF">2020-03-10T12:45:53Z</dcterms:modified>
</cp:coreProperties>
</file>