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Лист1!$A$4:$K$67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" l="1"/>
  <c r="D37" i="3"/>
  <c r="F67" i="3" l="1"/>
  <c r="F66" i="3"/>
  <c r="F62" i="3"/>
  <c r="F61" i="3"/>
  <c r="F53" i="3"/>
  <c r="F54" i="3"/>
  <c r="F55" i="3"/>
  <c r="F56" i="3"/>
  <c r="F57" i="3"/>
  <c r="F58" i="3"/>
  <c r="F59" i="3"/>
  <c r="F52" i="3"/>
  <c r="F42" i="3"/>
  <c r="F43" i="3"/>
  <c r="F44" i="3"/>
  <c r="F45" i="3"/>
  <c r="F46" i="3"/>
  <c r="F47" i="3"/>
  <c r="F48" i="3"/>
  <c r="F49" i="3"/>
  <c r="F50" i="3"/>
  <c r="F41" i="3"/>
  <c r="F39" i="3"/>
  <c r="F38" i="3"/>
  <c r="F8" i="3"/>
  <c r="F9" i="3"/>
  <c r="F10" i="3"/>
  <c r="F12" i="3"/>
  <c r="F13" i="3"/>
  <c r="F14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4" i="3"/>
  <c r="F7" i="3"/>
  <c r="E51" i="3"/>
  <c r="D51" i="3"/>
  <c r="E15" i="3" l="1"/>
  <c r="E40" i="3" l="1"/>
  <c r="E6" i="3" l="1"/>
  <c r="D40" i="3" l="1"/>
  <c r="F40" i="3" l="1"/>
  <c r="D15" i="3"/>
  <c r="F15" i="3" s="1"/>
  <c r="D6" i="3" l="1"/>
  <c r="F6" i="3" s="1"/>
  <c r="D60" i="3" l="1"/>
  <c r="E60" i="3" l="1"/>
  <c r="F60" i="3" s="1"/>
  <c r="F51" i="3" l="1"/>
  <c r="F37" i="3"/>
  <c r="E36" i="3" l="1"/>
  <c r="E35" i="3" s="1"/>
  <c r="D36" i="3"/>
  <c r="D35" i="3" s="1"/>
  <c r="D5" i="3" s="1"/>
  <c r="F35" i="3" l="1"/>
  <c r="F36" i="3"/>
  <c r="E5" i="3" l="1"/>
  <c r="F5" i="3" l="1"/>
</calcChain>
</file>

<file path=xl/sharedStrings.xml><?xml version="1.0" encoding="utf-8"?>
<sst xmlns="http://schemas.openxmlformats.org/spreadsheetml/2006/main" count="199" uniqueCount="137">
  <si>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</si>
  <si>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</si>
  <si>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</si>
  <si>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</si>
  <si>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</si>
  <si>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</si>
  <si>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</si>
  <si>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</si>
  <si>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</si>
  <si>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</si>
  <si>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</si>
  <si>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</si>
  <si>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</si>
  <si>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</si>
  <si>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</si>
  <si>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</si>
  <si>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</si>
  <si>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</si>
  <si>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</si>
  <si>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</si>
  <si>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</si>
  <si>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</si>
  <si>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</si>
  <si>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</si>
  <si>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</si>
  <si>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</si>
  <si>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</si>
  <si>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</si>
  <si>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</si>
  <si>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</si>
  <si>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</si>
  <si>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</si>
  <si>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</si>
  <si>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</si>
  <si>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</si>
  <si>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</si>
  <si>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</si>
  <si>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</si>
  <si>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</si>
  <si>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</si>
  <si>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</si>
  <si>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</si>
  <si>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</si>
  <si>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</si>
  <si>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</si>
  <si>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</si>
  <si>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</si>
  <si>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</si>
  <si>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</si>
  <si>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</si>
  <si>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</si>
  <si>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</si>
  <si>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</si>
  <si>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</si>
  <si>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</si>
  <si>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</si>
  <si>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</si>
  <si>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</si>
  <si>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</si>
  <si>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</si>
  <si>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</si>
  <si>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</si>
  <si>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</si>
  <si>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</si>
  <si>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</si>
  <si>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</si>
  <si>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</si>
  <si>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</si>
  <si>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</si>
  <si>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</si>
  <si>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</si>
  <si>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</si>
  <si>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</si>
  <si>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</si>
  <si>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</si>
  <si>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</si>
  <si>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</si>
  <si>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</si>
  <si>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</si>
  <si>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</si>
  <si>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</si>
  <si>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</si>
  <si>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</si>
  <si>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</si>
  <si>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</si>
  <si>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</si>
  <si>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</si>
  <si>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</si>
  <si>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</si>
  <si>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</si>
  <si>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</si>
  <si>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</si>
  <si>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</si>
  <si>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</si>
  <si>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</si>
  <si>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</si>
  <si>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</si>
  <si>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</si>
  <si>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</si>
  <si>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</si>
  <si>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</si>
  <si>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</si>
  <si>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</si>
  <si>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</si>
  <si>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</si>
  <si>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</si>
  <si>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</si>
  <si>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</si>
  <si>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</si>
  <si>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</si>
  <si>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</si>
  <si>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</si>
  <si>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</si>
  <si>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</si>
  <si>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</si>
  <si>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</si>
  <si>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</si>
  <si>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</si>
  <si>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</si>
  <si>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</si>
  <si>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</si>
  <si>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</si>
  <si>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</si>
  <si>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</si>
  <si>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</si>
  <si>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</si>
  <si>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</si>
  <si>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</si>
  <si>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</si>
  <si>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</si>
  <si>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</si>
  <si>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</si>
  <si>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</si>
  <si>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01.01.2026</t>
  </si>
  <si>
    <t>Факт исполнения на 01.01.2026</t>
  </si>
  <si>
    <t>000 1 11 05400 00 0000 120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</si>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</sst>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50" zoomScaleNormal="50" workbookViewId="0">
      <selection activeCell="D19" sqref="D19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133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119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128</v>
      </c>
      <c r="E4" s="33" t="s">
        <v>134</v>
      </c>
      <c r="F4" s="33" t="s">
        <v>78</v>
      </c>
    </row>
    <row r="5" spans="1:9" s="23" customFormat="1" ht="52.25" customHeight="1" x14ac:dyDescent="0.4">
      <c r="A5" s="28" t="s">
        <v>120</v>
      </c>
      <c r="B5" s="29" t="s">
        <v>92</v>
      </c>
      <c r="C5" s="30" t="s">
        <v>7</v>
      </c>
      <c r="D5" s="41">
        <f>D6+D35</f>
        <v>3809936.5000000009</v>
      </c>
      <c r="E5" s="41">
        <f>E6+E35</f>
        <v>3552145</v>
      </c>
      <c r="F5" s="41">
        <f>E5/D5%</f>
        <v>93.233706126073201</v>
      </c>
      <c r="H5" s="27"/>
      <c r="I5" s="27"/>
    </row>
    <row r="6" spans="1:9" s="1" customFormat="1" ht="52.25" customHeight="1" x14ac:dyDescent="0.35">
      <c r="A6" s="24" t="s">
        <v>116</v>
      </c>
      <c r="B6" s="25" t="s">
        <v>92</v>
      </c>
      <c r="C6" s="26" t="s">
        <v>8</v>
      </c>
      <c r="D6" s="40">
        <f>SUM(D7:D34)-D16-D17</f>
        <v>1513352.5000000005</v>
      </c>
      <c r="E6" s="40">
        <f>SUM(E7:E34)-E16-E17</f>
        <v>1513568.2</v>
      </c>
      <c r="F6" s="40">
        <f>E6/D6%</f>
        <v>100.01425312344608</v>
      </c>
      <c r="H6" s="10"/>
    </row>
    <row r="7" spans="1:9" ht="35.1" customHeight="1" x14ac:dyDescent="0.35">
      <c r="A7" s="6" t="s">
        <v>9</v>
      </c>
      <c r="B7" s="8" t="s">
        <v>92</v>
      </c>
      <c r="C7" s="3" t="s">
        <v>10</v>
      </c>
      <c r="D7" s="38">
        <v>1073001.7</v>
      </c>
      <c r="E7" s="38">
        <v>1050805.8999999999</v>
      </c>
      <c r="F7" s="38">
        <f>E7/D7%</f>
        <v>97.931429185992897</v>
      </c>
    </row>
    <row r="8" spans="1:9" ht="35.1" customHeight="1" x14ac:dyDescent="0.35">
      <c r="A8" s="6" t="s">
        <v>11</v>
      </c>
      <c r="B8" s="8" t="s">
        <v>92</v>
      </c>
      <c r="C8" s="3" t="s">
        <v>12</v>
      </c>
      <c r="D8" s="38">
        <v>28337.3</v>
      </c>
      <c r="E8" s="38">
        <v>27976.1</v>
      </c>
      <c r="F8" s="38">
        <f t="shared" ref="F8:F34" si="0">E8/D8%</f>
        <v>98.725354920899306</v>
      </c>
    </row>
    <row r="9" spans="1:9" ht="35.1" customHeight="1" x14ac:dyDescent="0.35">
      <c r="A9" s="6" t="s">
        <v>132</v>
      </c>
      <c r="B9" s="8" t="s">
        <v>92</v>
      </c>
      <c r="C9" s="3" t="s">
        <v>131</v>
      </c>
      <c r="D9" s="38">
        <v>1422.3</v>
      </c>
      <c r="E9" s="38">
        <v>1422.3</v>
      </c>
      <c r="F9" s="38">
        <f t="shared" si="0"/>
        <v>100</v>
      </c>
    </row>
    <row r="10" spans="1:9" ht="35.1" customHeight="1" x14ac:dyDescent="0.35">
      <c r="A10" s="6" t="s">
        <v>81</v>
      </c>
      <c r="B10" s="8" t="s">
        <v>92</v>
      </c>
      <c r="C10" s="3" t="s">
        <v>82</v>
      </c>
      <c r="D10" s="38">
        <v>105980.6</v>
      </c>
      <c r="E10" s="38">
        <v>106029.9</v>
      </c>
      <c r="F10" s="38">
        <f t="shared" si="0"/>
        <v>100.04651794762437</v>
      </c>
    </row>
    <row r="11" spans="1:9" ht="35.1" customHeight="1" x14ac:dyDescent="0.35">
      <c r="A11" s="6" t="s">
        <v>13</v>
      </c>
      <c r="B11" s="8" t="s">
        <v>92</v>
      </c>
      <c r="C11" s="3" t="s">
        <v>83</v>
      </c>
      <c r="D11" s="38">
        <v>0</v>
      </c>
      <c r="E11" s="38">
        <v>27</v>
      </c>
      <c r="F11" s="38">
        <v>0</v>
      </c>
    </row>
    <row r="12" spans="1:9" ht="35.1" customHeight="1" x14ac:dyDescent="0.35">
      <c r="A12" s="6" t="s">
        <v>14</v>
      </c>
      <c r="B12" s="8" t="s">
        <v>92</v>
      </c>
      <c r="C12" s="3" t="s">
        <v>15</v>
      </c>
      <c r="D12" s="38">
        <v>6.8</v>
      </c>
      <c r="E12" s="38">
        <v>6.8</v>
      </c>
      <c r="F12" s="38">
        <f t="shared" si="0"/>
        <v>99.999999999999986</v>
      </c>
    </row>
    <row r="13" spans="1:9" ht="35.1" customHeight="1" x14ac:dyDescent="0.35">
      <c r="A13" s="6" t="s">
        <v>16</v>
      </c>
      <c r="B13" s="8" t="s">
        <v>92</v>
      </c>
      <c r="C13" s="3" t="s">
        <v>17</v>
      </c>
      <c r="D13" s="38">
        <v>17345.8</v>
      </c>
      <c r="E13" s="38">
        <v>16734.599999999999</v>
      </c>
      <c r="F13" s="38">
        <f t="shared" si="0"/>
        <v>96.476380449445969</v>
      </c>
    </row>
    <row r="14" spans="1:9" ht="35.1" customHeight="1" x14ac:dyDescent="0.35">
      <c r="A14" s="6" t="s">
        <v>18</v>
      </c>
      <c r="B14" s="8" t="s">
        <v>92</v>
      </c>
      <c r="C14" s="3" t="s">
        <v>19</v>
      </c>
      <c r="D14" s="38">
        <v>67912.100000000006</v>
      </c>
      <c r="E14" s="38">
        <v>71350.2</v>
      </c>
      <c r="F14" s="38">
        <f t="shared" si="0"/>
        <v>105.06257353255162</v>
      </c>
    </row>
    <row r="15" spans="1:9" ht="35.1" customHeight="1" x14ac:dyDescent="0.35">
      <c r="A15" s="6" t="s">
        <v>115</v>
      </c>
      <c r="B15" s="8" t="s">
        <v>92</v>
      </c>
      <c r="C15" s="3" t="s">
        <v>84</v>
      </c>
      <c r="D15" s="38">
        <f>D16+D17</f>
        <v>75877.200000000012</v>
      </c>
      <c r="E15" s="38">
        <f>E16+E17</f>
        <v>76325.600000000006</v>
      </c>
      <c r="F15" s="38">
        <f t="shared" si="0"/>
        <v>100.59095485864</v>
      </c>
    </row>
    <row r="16" spans="1:9" s="18" customFormat="1" ht="35.1" customHeight="1" x14ac:dyDescent="0.35">
      <c r="A16" s="20" t="s">
        <v>118</v>
      </c>
      <c r="B16" s="16" t="s">
        <v>92</v>
      </c>
      <c r="C16" s="17" t="s">
        <v>113</v>
      </c>
      <c r="D16" s="39">
        <v>50886.3</v>
      </c>
      <c r="E16" s="39">
        <v>51316.3</v>
      </c>
      <c r="F16" s="39">
        <f t="shared" si="0"/>
        <v>100.84502115500635</v>
      </c>
    </row>
    <row r="17" spans="1:9" s="18" customFormat="1" ht="35.1" customHeight="1" x14ac:dyDescent="0.35">
      <c r="A17" s="20" t="s">
        <v>117</v>
      </c>
      <c r="B17" s="16" t="s">
        <v>92</v>
      </c>
      <c r="C17" s="19" t="s">
        <v>114</v>
      </c>
      <c r="D17" s="39">
        <v>24990.9</v>
      </c>
      <c r="E17" s="39">
        <v>25009.3</v>
      </c>
      <c r="F17" s="39">
        <f t="shared" si="0"/>
        <v>100.07362680015524</v>
      </c>
    </row>
    <row r="18" spans="1:9" ht="35.1" customHeight="1" x14ac:dyDescent="0.35">
      <c r="A18" s="6" t="s">
        <v>71</v>
      </c>
      <c r="B18" s="8" t="s">
        <v>92</v>
      </c>
      <c r="C18" s="3" t="s">
        <v>20</v>
      </c>
      <c r="D18" s="38">
        <v>39526.5</v>
      </c>
      <c r="E18" s="38">
        <v>38033.699999999997</v>
      </c>
      <c r="F18" s="38">
        <f t="shared" si="0"/>
        <v>96.223293233653365</v>
      </c>
    </row>
    <row r="19" spans="1:9" ht="67.599999999999994" customHeight="1" x14ac:dyDescent="0.35">
      <c r="A19" s="6" t="s">
        <v>21</v>
      </c>
      <c r="B19" s="8" t="s">
        <v>92</v>
      </c>
      <c r="C19" s="3" t="s">
        <v>22</v>
      </c>
      <c r="D19" s="38">
        <v>20186.7</v>
      </c>
      <c r="E19" s="38">
        <v>19986</v>
      </c>
      <c r="F19" s="38">
        <f t="shared" si="0"/>
        <v>99.00578103404716</v>
      </c>
    </row>
    <row r="20" spans="1:9" ht="72" customHeight="1" x14ac:dyDescent="0.35">
      <c r="A20" s="6" t="s">
        <v>0</v>
      </c>
      <c r="B20" s="8" t="s">
        <v>92</v>
      </c>
      <c r="C20" s="3" t="s">
        <v>23</v>
      </c>
      <c r="D20" s="38">
        <v>377.6</v>
      </c>
      <c r="E20" s="38">
        <v>430.7</v>
      </c>
      <c r="F20" s="38">
        <f t="shared" si="0"/>
        <v>114.06249999999999</v>
      </c>
      <c r="H20" s="37"/>
      <c r="I20" s="37"/>
    </row>
    <row r="21" spans="1:9" ht="74.95" customHeight="1" x14ac:dyDescent="0.35">
      <c r="A21" s="6" t="s">
        <v>1</v>
      </c>
      <c r="B21" s="8" t="s">
        <v>92</v>
      </c>
      <c r="C21" s="3" t="s">
        <v>24</v>
      </c>
      <c r="D21" s="38">
        <v>32.1</v>
      </c>
      <c r="E21" s="38">
        <v>64.099999999999994</v>
      </c>
      <c r="F21" s="38">
        <f t="shared" si="0"/>
        <v>199.6884735202492</v>
      </c>
    </row>
    <row r="22" spans="1:9" ht="51.05" customHeight="1" x14ac:dyDescent="0.35">
      <c r="A22" s="6" t="s">
        <v>25</v>
      </c>
      <c r="B22" s="8" t="s">
        <v>92</v>
      </c>
      <c r="C22" s="3" t="s">
        <v>26</v>
      </c>
      <c r="D22" s="38">
        <v>4249.6000000000004</v>
      </c>
      <c r="E22" s="38">
        <v>4120.6000000000004</v>
      </c>
      <c r="F22" s="38">
        <f t="shared" si="0"/>
        <v>96.964420180722897</v>
      </c>
    </row>
    <row r="23" spans="1:9" ht="51.05" customHeight="1" x14ac:dyDescent="0.35">
      <c r="A23" s="6" t="s">
        <v>136</v>
      </c>
      <c r="B23" s="8" t="s">
        <v>92</v>
      </c>
      <c r="C23" s="3" t="s">
        <v>135</v>
      </c>
      <c r="D23" s="38">
        <v>0</v>
      </c>
      <c r="E23" s="38">
        <v>0.8</v>
      </c>
      <c r="F23" s="38">
        <v>0</v>
      </c>
    </row>
    <row r="24" spans="1:9" ht="80.5" customHeight="1" x14ac:dyDescent="0.35">
      <c r="A24" s="6" t="s">
        <v>2</v>
      </c>
      <c r="B24" s="8" t="s">
        <v>92</v>
      </c>
      <c r="C24" s="3" t="s">
        <v>27</v>
      </c>
      <c r="D24" s="38">
        <v>5608.7</v>
      </c>
      <c r="E24" s="38">
        <v>5437.2</v>
      </c>
      <c r="F24" s="38">
        <f t="shared" si="0"/>
        <v>96.942250432364006</v>
      </c>
    </row>
    <row r="25" spans="1:9" ht="89.2" customHeight="1" x14ac:dyDescent="0.35">
      <c r="A25" s="5" t="s">
        <v>79</v>
      </c>
      <c r="B25" s="8" t="s">
        <v>92</v>
      </c>
      <c r="C25" s="15" t="s">
        <v>80</v>
      </c>
      <c r="D25" s="38">
        <v>1287.3</v>
      </c>
      <c r="E25" s="38">
        <v>1213.7</v>
      </c>
      <c r="F25" s="38">
        <f t="shared" si="0"/>
        <v>94.282607006913707</v>
      </c>
    </row>
    <row r="26" spans="1:9" ht="38.950000000000003" customHeight="1" x14ac:dyDescent="0.35">
      <c r="A26" s="6" t="s">
        <v>74</v>
      </c>
      <c r="B26" s="8" t="s">
        <v>92</v>
      </c>
      <c r="C26" s="3" t="s">
        <v>28</v>
      </c>
      <c r="D26" s="38">
        <v>14304.6</v>
      </c>
      <c r="E26" s="38">
        <v>14276.7</v>
      </c>
      <c r="F26" s="38">
        <f t="shared" si="0"/>
        <v>99.804957845727955</v>
      </c>
    </row>
    <row r="27" spans="1:9" ht="38.950000000000003" customHeight="1" x14ac:dyDescent="0.35">
      <c r="A27" s="6" t="s">
        <v>29</v>
      </c>
      <c r="B27" s="8" t="s">
        <v>92</v>
      </c>
      <c r="C27" s="3" t="s">
        <v>30</v>
      </c>
      <c r="D27" s="38">
        <v>14923.7</v>
      </c>
      <c r="E27" s="38">
        <v>15521.7</v>
      </c>
      <c r="F27" s="38">
        <f t="shared" si="0"/>
        <v>104.00704919021423</v>
      </c>
    </row>
    <row r="28" spans="1:9" ht="88.55" customHeight="1" x14ac:dyDescent="0.35">
      <c r="A28" s="6" t="s">
        <v>102</v>
      </c>
      <c r="B28" s="8" t="s">
        <v>92</v>
      </c>
      <c r="C28" s="3" t="s">
        <v>101</v>
      </c>
      <c r="D28" s="38">
        <v>98</v>
      </c>
      <c r="E28" s="38">
        <v>98</v>
      </c>
      <c r="F28" s="38">
        <f t="shared" si="0"/>
        <v>100</v>
      </c>
    </row>
    <row r="29" spans="1:9" ht="54" customHeight="1" x14ac:dyDescent="0.35">
      <c r="A29" s="6" t="s">
        <v>31</v>
      </c>
      <c r="B29" s="8" t="s">
        <v>92</v>
      </c>
      <c r="C29" s="3" t="s">
        <v>32</v>
      </c>
      <c r="D29" s="38">
        <v>4500</v>
      </c>
      <c r="E29" s="38">
        <v>5227.3999999999996</v>
      </c>
      <c r="F29" s="38">
        <f t="shared" si="0"/>
        <v>116.16444444444444</v>
      </c>
    </row>
    <row r="30" spans="1:9" ht="76.599999999999994" customHeight="1" x14ac:dyDescent="0.35">
      <c r="A30" s="6" t="s">
        <v>3</v>
      </c>
      <c r="B30" s="8" t="s">
        <v>92</v>
      </c>
      <c r="C30" s="3" t="s">
        <v>33</v>
      </c>
      <c r="D30" s="38">
        <v>10752</v>
      </c>
      <c r="E30" s="38">
        <v>10711.9</v>
      </c>
      <c r="F30" s="38">
        <f t="shared" si="0"/>
        <v>99.62704613095238</v>
      </c>
    </row>
    <row r="31" spans="1:9" ht="76.599999999999994" customHeight="1" x14ac:dyDescent="0.35">
      <c r="A31" s="6" t="s">
        <v>129</v>
      </c>
      <c r="B31" s="8" t="s">
        <v>92</v>
      </c>
      <c r="C31" s="3" t="s">
        <v>130</v>
      </c>
      <c r="D31" s="38">
        <v>1418.8</v>
      </c>
      <c r="E31" s="38">
        <v>1418.8</v>
      </c>
      <c r="F31" s="38">
        <f t="shared" si="0"/>
        <v>100</v>
      </c>
    </row>
    <row r="32" spans="1:9" ht="54" customHeight="1" x14ac:dyDescent="0.35">
      <c r="A32" s="6" t="s">
        <v>34</v>
      </c>
      <c r="B32" s="8" t="s">
        <v>92</v>
      </c>
      <c r="C32" s="3" t="s">
        <v>35</v>
      </c>
      <c r="D32" s="38">
        <v>10993.2</v>
      </c>
      <c r="E32" s="38">
        <v>29321.7</v>
      </c>
      <c r="F32" s="38">
        <f t="shared" si="0"/>
        <v>266.72579412727868</v>
      </c>
    </row>
    <row r="33" spans="1:6" ht="32.799999999999997" customHeight="1" x14ac:dyDescent="0.35">
      <c r="A33" s="6" t="s">
        <v>72</v>
      </c>
      <c r="B33" s="8" t="s">
        <v>92</v>
      </c>
      <c r="C33" s="3" t="s">
        <v>36</v>
      </c>
      <c r="D33" s="38">
        <v>13475.4</v>
      </c>
      <c r="E33" s="38">
        <v>15308.8</v>
      </c>
      <c r="F33" s="38">
        <f t="shared" si="0"/>
        <v>113.60553304540126</v>
      </c>
    </row>
    <row r="34" spans="1:6" ht="33.049999999999997" customHeight="1" x14ac:dyDescent="0.35">
      <c r="A34" s="6" t="s">
        <v>73</v>
      </c>
      <c r="B34" s="8" t="s">
        <v>92</v>
      </c>
      <c r="C34" s="3" t="s">
        <v>37</v>
      </c>
      <c r="D34" s="38">
        <v>1734.5</v>
      </c>
      <c r="E34" s="38">
        <v>1718</v>
      </c>
      <c r="F34" s="38">
        <f t="shared" si="0"/>
        <v>99.048717209570484</v>
      </c>
    </row>
    <row r="35" spans="1:6" s="1" customFormat="1" ht="52.25" customHeight="1" x14ac:dyDescent="0.35">
      <c r="A35" s="24" t="s">
        <v>38</v>
      </c>
      <c r="B35" s="25" t="s">
        <v>92</v>
      </c>
      <c r="C35" s="26" t="s">
        <v>39</v>
      </c>
      <c r="D35" s="40">
        <f>D36+D65+D67+D66+D63+D64</f>
        <v>2296584.0000000005</v>
      </c>
      <c r="E35" s="40">
        <f>E36+E65+E67+E66+E63+E64</f>
        <v>2038576.8</v>
      </c>
      <c r="F35" s="40">
        <f>E35/D35%</f>
        <v>88.765610140974587</v>
      </c>
    </row>
    <row r="36" spans="1:6" s="1" customFormat="1" ht="52.25" customHeight="1" x14ac:dyDescent="0.35">
      <c r="A36" s="24" t="s">
        <v>40</v>
      </c>
      <c r="B36" s="25" t="s">
        <v>92</v>
      </c>
      <c r="C36" s="26" t="s">
        <v>41</v>
      </c>
      <c r="D36" s="40">
        <f>D37+D40+D51+D60</f>
        <v>2303791.3000000003</v>
      </c>
      <c r="E36" s="40">
        <f>E37+E40+E51+E60</f>
        <v>2045780.8</v>
      </c>
      <c r="F36" s="40">
        <f t="shared" ref="F36:F40" si="1">E36/D36%</f>
        <v>88.800613145817493</v>
      </c>
    </row>
    <row r="37" spans="1:6" s="1" customFormat="1" ht="52.25" customHeight="1" x14ac:dyDescent="0.35">
      <c r="A37" s="24" t="s">
        <v>42</v>
      </c>
      <c r="B37" s="25" t="s">
        <v>92</v>
      </c>
      <c r="C37" s="26" t="s">
        <v>43</v>
      </c>
      <c r="D37" s="40">
        <f>D38+D39</f>
        <v>218189.7</v>
      </c>
      <c r="E37" s="40">
        <f>E38+E39</f>
        <v>196370.7</v>
      </c>
      <c r="F37" s="40">
        <f t="shared" si="1"/>
        <v>89.999986250496704</v>
      </c>
    </row>
    <row r="38" spans="1:6" ht="51.75" customHeight="1" x14ac:dyDescent="0.35">
      <c r="A38" s="6" t="s">
        <v>88</v>
      </c>
      <c r="B38" s="8" t="s">
        <v>92</v>
      </c>
      <c r="C38" s="4" t="s">
        <v>89</v>
      </c>
      <c r="D38" s="38">
        <v>131540</v>
      </c>
      <c r="E38" s="38">
        <v>118386</v>
      </c>
      <c r="F38" s="38">
        <f>E38/D38%</f>
        <v>90</v>
      </c>
    </row>
    <row r="39" spans="1:6" ht="50.25" customHeight="1" x14ac:dyDescent="0.35">
      <c r="A39" s="6" t="s">
        <v>90</v>
      </c>
      <c r="B39" s="8" t="s">
        <v>92</v>
      </c>
      <c r="C39" s="4" t="s">
        <v>91</v>
      </c>
      <c r="D39" s="38">
        <v>86649.7</v>
      </c>
      <c r="E39" s="38">
        <v>77984.7</v>
      </c>
      <c r="F39" s="38">
        <f t="shared" ref="F39" si="2">E39/D39%</f>
        <v>89.999965377837427</v>
      </c>
    </row>
    <row r="40" spans="1:6" s="1" customFormat="1" ht="52.25" customHeight="1" x14ac:dyDescent="0.35">
      <c r="A40" s="24" t="s">
        <v>44</v>
      </c>
      <c r="B40" s="25" t="s">
        <v>92</v>
      </c>
      <c r="C40" s="26" t="s">
        <v>45</v>
      </c>
      <c r="D40" s="40">
        <f>SUM(D41:D50)</f>
        <v>720827</v>
      </c>
      <c r="E40" s="40">
        <f>SUM(E41:E50)</f>
        <v>543444.60000000009</v>
      </c>
      <c r="F40" s="40">
        <f t="shared" si="1"/>
        <v>75.391820783627708</v>
      </c>
    </row>
    <row r="41" spans="1:6" s="1" customFormat="1" ht="44.1" customHeight="1" x14ac:dyDescent="0.35">
      <c r="A41" s="7" t="s">
        <v>125</v>
      </c>
      <c r="B41" s="8" t="s">
        <v>92</v>
      </c>
      <c r="C41" s="4" t="s">
        <v>124</v>
      </c>
      <c r="D41" s="38">
        <v>3809</v>
      </c>
      <c r="E41" s="38">
        <v>3809</v>
      </c>
      <c r="F41" s="38">
        <f>E41/D41%</f>
        <v>99.999999999999986</v>
      </c>
    </row>
    <row r="42" spans="1:6" s="1" customFormat="1" ht="62.5" customHeight="1" x14ac:dyDescent="0.35">
      <c r="A42" s="7" t="s">
        <v>97</v>
      </c>
      <c r="B42" s="8" t="s">
        <v>92</v>
      </c>
      <c r="C42" s="4" t="s">
        <v>98</v>
      </c>
      <c r="D42" s="38">
        <v>14168.7</v>
      </c>
      <c r="E42" s="38">
        <v>14168.7</v>
      </c>
      <c r="F42" s="38">
        <f t="shared" ref="F42:F50" si="3">E42/D42%</f>
        <v>100</v>
      </c>
    </row>
    <row r="43" spans="1:6" s="1" customFormat="1" ht="85.05" customHeight="1" x14ac:dyDescent="0.35">
      <c r="A43" s="9" t="s">
        <v>104</v>
      </c>
      <c r="B43" s="8" t="s">
        <v>92</v>
      </c>
      <c r="C43" s="4" t="s">
        <v>46</v>
      </c>
      <c r="D43" s="38">
        <v>50463.6</v>
      </c>
      <c r="E43" s="38">
        <v>50463.6</v>
      </c>
      <c r="F43" s="38">
        <f t="shared" si="3"/>
        <v>100</v>
      </c>
    </row>
    <row r="44" spans="1:6" s="1" customFormat="1" ht="54.8" customHeight="1" x14ac:dyDescent="0.35">
      <c r="A44" s="9" t="s">
        <v>111</v>
      </c>
      <c r="B44" s="8" t="s">
        <v>92</v>
      </c>
      <c r="C44" s="4" t="s">
        <v>112</v>
      </c>
      <c r="D44" s="38">
        <v>138586.4</v>
      </c>
      <c r="E44" s="38">
        <v>109399.6</v>
      </c>
      <c r="F44" s="38">
        <f t="shared" si="3"/>
        <v>78.939636212499934</v>
      </c>
    </row>
    <row r="45" spans="1:6" s="1" customFormat="1" ht="59.1" customHeight="1" x14ac:dyDescent="0.35">
      <c r="A45" s="9" t="s">
        <v>123</v>
      </c>
      <c r="B45" s="8" t="s">
        <v>92</v>
      </c>
      <c r="C45" s="4" t="s">
        <v>122</v>
      </c>
      <c r="D45" s="38">
        <v>59790.8</v>
      </c>
      <c r="E45" s="38">
        <v>59790.8</v>
      </c>
      <c r="F45" s="38">
        <f t="shared" si="3"/>
        <v>100</v>
      </c>
    </row>
    <row r="46" spans="1:6" s="1" customFormat="1" ht="46.35" customHeight="1" x14ac:dyDescent="0.35">
      <c r="A46" s="9" t="s">
        <v>110</v>
      </c>
      <c r="B46" s="8" t="s">
        <v>92</v>
      </c>
      <c r="C46" s="4" t="s">
        <v>109</v>
      </c>
      <c r="D46" s="38">
        <v>126311.4</v>
      </c>
      <c r="E46" s="38">
        <v>0</v>
      </c>
      <c r="F46" s="38">
        <f t="shared" si="3"/>
        <v>0</v>
      </c>
    </row>
    <row r="47" spans="1:6" s="1" customFormat="1" ht="46.35" customHeight="1" x14ac:dyDescent="0.35">
      <c r="A47" s="7" t="s">
        <v>47</v>
      </c>
      <c r="B47" s="8" t="s">
        <v>92</v>
      </c>
      <c r="C47" s="4" t="s">
        <v>48</v>
      </c>
      <c r="D47" s="38">
        <v>37248.300000000003</v>
      </c>
      <c r="E47" s="38">
        <v>37248.300000000003</v>
      </c>
      <c r="F47" s="38">
        <f t="shared" si="3"/>
        <v>100</v>
      </c>
    </row>
    <row r="48" spans="1:6" s="1" customFormat="1" ht="43.55" customHeight="1" x14ac:dyDescent="0.35">
      <c r="A48" s="7" t="s">
        <v>49</v>
      </c>
      <c r="B48" s="8" t="s">
        <v>92</v>
      </c>
      <c r="C48" s="4" t="s">
        <v>50</v>
      </c>
      <c r="D48" s="38">
        <v>360.4</v>
      </c>
      <c r="E48" s="38">
        <v>360.4</v>
      </c>
      <c r="F48" s="38">
        <f t="shared" si="3"/>
        <v>100</v>
      </c>
    </row>
    <row r="49" spans="1:11" s="1" customFormat="1" ht="46.35" customHeight="1" x14ac:dyDescent="0.35">
      <c r="A49" s="7" t="s">
        <v>93</v>
      </c>
      <c r="B49" s="8" t="s">
        <v>92</v>
      </c>
      <c r="C49" s="4" t="s">
        <v>51</v>
      </c>
      <c r="D49" s="38">
        <v>16296.5</v>
      </c>
      <c r="E49" s="38">
        <v>16296.5</v>
      </c>
      <c r="F49" s="38">
        <f t="shared" si="3"/>
        <v>100</v>
      </c>
    </row>
    <row r="50" spans="1:11" s="1" customFormat="1" ht="43.55" customHeight="1" x14ac:dyDescent="0.35">
      <c r="A50" s="7" t="s">
        <v>52</v>
      </c>
      <c r="B50" s="8" t="s">
        <v>92</v>
      </c>
      <c r="C50" s="4" t="s">
        <v>53</v>
      </c>
      <c r="D50" s="38">
        <v>273791.90000000002</v>
      </c>
      <c r="E50" s="38">
        <v>251907.7</v>
      </c>
      <c r="F50" s="38">
        <f t="shared" si="3"/>
        <v>92.006995093718984</v>
      </c>
    </row>
    <row r="51" spans="1:11" s="1" customFormat="1" ht="52.25" customHeight="1" x14ac:dyDescent="0.35">
      <c r="A51" s="24" t="s">
        <v>54</v>
      </c>
      <c r="B51" s="25" t="s">
        <v>92</v>
      </c>
      <c r="C51" s="26" t="s">
        <v>55</v>
      </c>
      <c r="D51" s="40">
        <f>SUM(D52:D59)</f>
        <v>1306466.5</v>
      </c>
      <c r="E51" s="40">
        <f>SUM(E52:E59)</f>
        <v>1275055.7</v>
      </c>
      <c r="F51" s="40">
        <f>E51/D51%</f>
        <v>97.595743939856078</v>
      </c>
    </row>
    <row r="52" spans="1:11" s="1" customFormat="1" ht="42.05" customHeight="1" x14ac:dyDescent="0.35">
      <c r="A52" s="7" t="s">
        <v>56</v>
      </c>
      <c r="B52" s="8" t="s">
        <v>92</v>
      </c>
      <c r="C52" s="4" t="s">
        <v>57</v>
      </c>
      <c r="D52" s="38">
        <v>1156939</v>
      </c>
      <c r="E52" s="38">
        <v>1125541.2</v>
      </c>
      <c r="F52" s="38">
        <f>E52/D52%</f>
        <v>97.286131766670493</v>
      </c>
    </row>
    <row r="53" spans="1:11" s="1" customFormat="1" ht="64.5" customHeight="1" x14ac:dyDescent="0.35">
      <c r="A53" s="7" t="s">
        <v>58</v>
      </c>
      <c r="B53" s="8" t="s">
        <v>92</v>
      </c>
      <c r="C53" s="4" t="s">
        <v>59</v>
      </c>
      <c r="D53" s="38">
        <v>21457</v>
      </c>
      <c r="E53" s="38">
        <v>21457</v>
      </c>
      <c r="F53" s="38">
        <f t="shared" ref="F53:F59" si="4">E53/D53%</f>
        <v>100</v>
      </c>
      <c r="J53" s="10"/>
      <c r="K53" s="10"/>
    </row>
    <row r="54" spans="1:11" s="1" customFormat="1" ht="47.95" customHeight="1" x14ac:dyDescent="0.35">
      <c r="A54" s="7" t="s">
        <v>108</v>
      </c>
      <c r="B54" s="8" t="s">
        <v>92</v>
      </c>
      <c r="C54" s="4" t="s">
        <v>107</v>
      </c>
      <c r="D54" s="38">
        <v>1041.9000000000001</v>
      </c>
      <c r="E54" s="38">
        <v>1041.9000000000001</v>
      </c>
      <c r="F54" s="38">
        <f t="shared" si="4"/>
        <v>100</v>
      </c>
      <c r="J54" s="11"/>
      <c r="K54" s="11"/>
    </row>
    <row r="55" spans="1:11" s="1" customFormat="1" ht="63.95" customHeight="1" x14ac:dyDescent="0.35">
      <c r="A55" s="7" t="s">
        <v>60</v>
      </c>
      <c r="B55" s="8" t="s">
        <v>92</v>
      </c>
      <c r="C55" s="4" t="s">
        <v>61</v>
      </c>
      <c r="D55" s="38">
        <v>54038.3</v>
      </c>
      <c r="E55" s="38">
        <v>54038.3</v>
      </c>
      <c r="F55" s="38">
        <f t="shared" si="4"/>
        <v>100</v>
      </c>
    </row>
    <row r="56" spans="1:11" s="1" customFormat="1" ht="59.65" customHeight="1" x14ac:dyDescent="0.35">
      <c r="A56" s="7" t="s">
        <v>105</v>
      </c>
      <c r="B56" s="8" t="s">
        <v>92</v>
      </c>
      <c r="C56" s="4" t="s">
        <v>62</v>
      </c>
      <c r="D56" s="38">
        <v>1689.4</v>
      </c>
      <c r="E56" s="38">
        <v>1689.4</v>
      </c>
      <c r="F56" s="38">
        <f t="shared" si="4"/>
        <v>100</v>
      </c>
    </row>
    <row r="57" spans="1:11" s="1" customFormat="1" ht="47.95" customHeight="1" x14ac:dyDescent="0.35">
      <c r="A57" s="7" t="s">
        <v>63</v>
      </c>
      <c r="B57" s="8" t="s">
        <v>92</v>
      </c>
      <c r="C57" s="4" t="s">
        <v>64</v>
      </c>
      <c r="D57" s="38">
        <v>19.3</v>
      </c>
      <c r="E57" s="38">
        <v>6.3</v>
      </c>
      <c r="F57" s="38">
        <f t="shared" si="4"/>
        <v>32.64248704663212</v>
      </c>
    </row>
    <row r="58" spans="1:11" s="1" customFormat="1" ht="83.95" customHeight="1" x14ac:dyDescent="0.35">
      <c r="A58" s="7" t="s">
        <v>106</v>
      </c>
      <c r="B58" s="8" t="s">
        <v>92</v>
      </c>
      <c r="C58" s="4" t="s">
        <v>65</v>
      </c>
      <c r="D58" s="38">
        <v>58898.1</v>
      </c>
      <c r="E58" s="38">
        <v>58898.1</v>
      </c>
      <c r="F58" s="38">
        <f t="shared" si="4"/>
        <v>100</v>
      </c>
    </row>
    <row r="59" spans="1:11" s="1" customFormat="1" ht="42.05" customHeight="1" x14ac:dyDescent="0.35">
      <c r="A59" s="7" t="s">
        <v>94</v>
      </c>
      <c r="B59" s="8" t="s">
        <v>92</v>
      </c>
      <c r="C59" s="4" t="s">
        <v>95</v>
      </c>
      <c r="D59" s="38">
        <v>12383.5</v>
      </c>
      <c r="E59" s="38">
        <v>12383.5</v>
      </c>
      <c r="F59" s="38">
        <f t="shared" si="4"/>
        <v>100</v>
      </c>
    </row>
    <row r="60" spans="1:11" s="1" customFormat="1" ht="52.25" customHeight="1" x14ac:dyDescent="0.35">
      <c r="A60" s="24" t="s">
        <v>121</v>
      </c>
      <c r="B60" s="32" t="s">
        <v>92</v>
      </c>
      <c r="C60" s="26" t="s">
        <v>66</v>
      </c>
      <c r="D60" s="40">
        <f>D62+D61</f>
        <v>58308.1</v>
      </c>
      <c r="E60" s="40">
        <f>+E62+E61</f>
        <v>30909.8</v>
      </c>
      <c r="F60" s="40">
        <f>E60/D60%</f>
        <v>53.011159684503525</v>
      </c>
    </row>
    <row r="61" spans="1:11" s="1" customFormat="1" ht="62.2" customHeight="1" x14ac:dyDescent="0.35">
      <c r="A61" s="6" t="s">
        <v>99</v>
      </c>
      <c r="B61" s="8" t="s">
        <v>92</v>
      </c>
      <c r="C61" s="4" t="s">
        <v>100</v>
      </c>
      <c r="D61" s="38">
        <v>4817.7</v>
      </c>
      <c r="E61" s="38">
        <v>4817.7</v>
      </c>
      <c r="F61" s="38">
        <f>E61/D61%</f>
        <v>100</v>
      </c>
    </row>
    <row r="62" spans="1:11" ht="42.05" customHeight="1" x14ac:dyDescent="0.35">
      <c r="A62" s="7" t="s">
        <v>96</v>
      </c>
      <c r="B62" s="8" t="s">
        <v>92</v>
      </c>
      <c r="C62" s="4" t="s">
        <v>87</v>
      </c>
      <c r="D62" s="38">
        <v>53490.400000000001</v>
      </c>
      <c r="E62" s="38">
        <v>26092.1</v>
      </c>
      <c r="F62" s="38">
        <f>E62/D62%</f>
        <v>48.779033247087327</v>
      </c>
    </row>
    <row r="63" spans="1:11" s="1" customFormat="1" ht="52.25" customHeight="1" x14ac:dyDescent="0.35">
      <c r="A63" s="24" t="s">
        <v>85</v>
      </c>
      <c r="B63" s="25" t="s">
        <v>92</v>
      </c>
      <c r="C63" s="26" t="s">
        <v>86</v>
      </c>
      <c r="D63" s="40">
        <v>0</v>
      </c>
      <c r="E63" s="40">
        <v>0</v>
      </c>
      <c r="F63" s="40">
        <v>0</v>
      </c>
    </row>
    <row r="64" spans="1:11" s="1" customFormat="1" ht="79" customHeight="1" x14ac:dyDescent="0.35">
      <c r="A64" s="24" t="s">
        <v>127</v>
      </c>
      <c r="B64" s="25" t="s">
        <v>92</v>
      </c>
      <c r="C64" s="26" t="s">
        <v>126</v>
      </c>
      <c r="D64" s="40">
        <v>0</v>
      </c>
      <c r="E64" s="40">
        <v>0</v>
      </c>
      <c r="F64" s="40">
        <v>0</v>
      </c>
    </row>
    <row r="65" spans="1:6" s="1" customFormat="1" ht="52.25" customHeight="1" x14ac:dyDescent="0.35">
      <c r="A65" s="24" t="s">
        <v>67</v>
      </c>
      <c r="B65" s="25" t="s">
        <v>92</v>
      </c>
      <c r="C65" s="26" t="s">
        <v>68</v>
      </c>
      <c r="D65" s="40">
        <v>0</v>
      </c>
      <c r="E65" s="40">
        <v>0</v>
      </c>
      <c r="F65" s="40">
        <v>0</v>
      </c>
    </row>
    <row r="66" spans="1:6" s="1" customFormat="1" ht="72" customHeight="1" x14ac:dyDescent="0.35">
      <c r="A66" s="24" t="s">
        <v>76</v>
      </c>
      <c r="B66" s="25" t="s">
        <v>92</v>
      </c>
      <c r="C66" s="26" t="s">
        <v>77</v>
      </c>
      <c r="D66" s="40">
        <v>15540.1</v>
      </c>
      <c r="E66" s="40">
        <v>15543.4</v>
      </c>
      <c r="F66" s="44">
        <f>E66/D66</f>
        <v>1.0002123538458567</v>
      </c>
    </row>
    <row r="67" spans="1:6" s="1" customFormat="1" ht="54" customHeight="1" x14ac:dyDescent="0.35">
      <c r="A67" s="24" t="s">
        <v>69</v>
      </c>
      <c r="B67" s="25" t="s">
        <v>92</v>
      </c>
      <c r="C67" s="26" t="s">
        <v>70</v>
      </c>
      <c r="D67" s="40">
        <v>-22747.4</v>
      </c>
      <c r="E67" s="40">
        <v>-22747.4</v>
      </c>
      <c r="F67" s="44">
        <f>E67/D67</f>
        <v>1</v>
      </c>
    </row>
    <row r="68" spans="1:6" ht="24.85" customHeight="1" x14ac:dyDescent="0.35"/>
    <row r="69" spans="1:6" ht="24.85" customHeight="1" x14ac:dyDescent="0.35"/>
    <row r="70" spans="1:6" ht="24.85" customHeight="1" x14ac:dyDescent="0.35"/>
    <row r="71" spans="1:6" ht="24.85" customHeight="1" x14ac:dyDescent="0.35">
      <c r="A71" s="12" t="s">
        <v>103</v>
      </c>
      <c r="D71" s="12" t="s">
        <v>75</v>
      </c>
      <c r="E71" s="2"/>
    </row>
    <row r="72" spans="1:6" ht="24.85" customHeight="1" x14ac:dyDescent="0.35"/>
    <row r="73" spans="1:6" ht="24.85" customHeight="1" x14ac:dyDescent="0.35"/>
    <row r="74" spans="1:6" x14ac:dyDescent="0.35">
      <c r="E74" s="42"/>
    </row>
  </sheetData>
  <autoFilter ref="A4:K67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2026-03-17T11:31:20Z</dcterms:modified>
</cp:coreProperties>
</file>