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GEFIMOVA\Users\GEfimova.FINANCE\Desktop\Бюджетный отдел\СВОДКИ исполнения бюджета\Расходы\2025 год\"/>
    </mc:Choice>
  </mc:AlternateContent>
  <bookViews>
    <workbookView xWindow="360" yWindow="270" windowWidth="14940" windowHeight="9150"/>
  </bookViews>
  <sheets>
    <sheet name="Бюджет" sheetId="1" r:id="rId1"/>
  </sheets>
  <definedNames>
    <definedName name="APPT" localSheetId="0">Бюджет!$A$11</definedName>
    <definedName name="FIO" localSheetId="0">Бюджет!$F$11</definedName>
    <definedName name="LAST_CELL" localSheetId="0">Бюджет!$J$59</definedName>
    <definedName name="SIGN" localSheetId="0">Бюджет!$A$11:$H$12</definedName>
  </definedNames>
  <calcPr calcId="162913"/>
</workbook>
</file>

<file path=xl/calcChain.xml><?xml version="1.0" encoding="utf-8"?>
<calcChain xmlns="http://schemas.openxmlformats.org/spreadsheetml/2006/main">
  <c r="E5" i="1" l="1"/>
  <c r="E6" i="1"/>
  <c r="E7" i="1"/>
  <c r="E8" i="1"/>
  <c r="E9" i="1"/>
  <c r="E10" i="1"/>
  <c r="E11" i="1"/>
  <c r="E12" i="1"/>
  <c r="E14" i="1"/>
  <c r="E16" i="1"/>
  <c r="E17" i="1"/>
  <c r="E18" i="1"/>
  <c r="E20" i="1"/>
  <c r="E21" i="1"/>
  <c r="E22" i="1"/>
  <c r="E23" i="1"/>
  <c r="E24" i="1"/>
  <c r="E26" i="1"/>
  <c r="E27" i="1"/>
  <c r="E28" i="1"/>
  <c r="E29" i="1"/>
  <c r="E31" i="1"/>
  <c r="E32" i="1"/>
  <c r="E34" i="1"/>
  <c r="E35" i="1"/>
  <c r="E36" i="1"/>
  <c r="E37" i="1"/>
  <c r="E38" i="1"/>
  <c r="E40" i="1"/>
  <c r="E41" i="1"/>
  <c r="E43" i="1"/>
  <c r="E44" i="1"/>
  <c r="E45" i="1"/>
  <c r="E46" i="1"/>
  <c r="E48" i="1"/>
  <c r="E49" i="1"/>
  <c r="E50" i="1"/>
  <c r="E52" i="1"/>
  <c r="E54" i="1"/>
  <c r="C47" i="1" l="1"/>
  <c r="C42" i="1"/>
  <c r="C39" i="1"/>
  <c r="E39" i="1" s="1"/>
  <c r="C33" i="1"/>
  <c r="C30" i="1"/>
  <c r="C25" i="1"/>
  <c r="C19" i="1"/>
  <c r="C15" i="1"/>
  <c r="C4" i="1"/>
  <c r="D53" i="1"/>
  <c r="E53" i="1" s="1"/>
  <c r="C53" i="1"/>
  <c r="D51" i="1"/>
  <c r="E51" i="1" s="1"/>
  <c r="C51" i="1"/>
  <c r="D47" i="1"/>
  <c r="E47" i="1" s="1"/>
  <c r="D42" i="1"/>
  <c r="D39" i="1"/>
  <c r="D33" i="1"/>
  <c r="D30" i="1"/>
  <c r="D25" i="1"/>
  <c r="D19" i="1"/>
  <c r="E19" i="1" s="1"/>
  <c r="D15" i="1"/>
  <c r="D13" i="1"/>
  <c r="E13" i="1" s="1"/>
  <c r="C13" i="1"/>
  <c r="D4" i="1"/>
  <c r="E42" i="1" l="1"/>
  <c r="E33" i="1"/>
  <c r="E30" i="1"/>
  <c r="E25" i="1"/>
  <c r="E15" i="1"/>
  <c r="D55" i="1"/>
  <c r="E4" i="1"/>
  <c r="C55" i="1"/>
  <c r="E55" i="1" l="1"/>
</calcChain>
</file>

<file path=xl/sharedStrings.xml><?xml version="1.0" encoding="utf-8"?>
<sst xmlns="http://schemas.openxmlformats.org/spreadsheetml/2006/main" count="111" uniqueCount="111">
  <si>
    <t>тыс. руб.</t>
  </si>
  <si>
    <t>0100</t>
  </si>
  <si>
    <t>ОБЩЕГОСУДАРСТВЕННЫЕ ВОПРОСЫ</t>
  </si>
  <si>
    <t>0102</t>
  </si>
  <si>
    <t>Функционирование высшего должностного лица субъекта Российской Федерации и муниципального образования</t>
  </si>
  <si>
    <t>0103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</si>
  <si>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</si>
  <si>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0104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</si>
  <si>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</si>
  <si>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0105</t>
  </si>
  <si>
    <t>Судебная система</t>
  </si>
  <si>
    <t>0106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</si>
  <si>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</si>
  <si>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0107</t>
  </si>
  <si>
    <t>Обеспечение проведения выборов и референдумов</t>
  </si>
  <si>
    <t>0111</t>
  </si>
  <si>
    <t>Резервные фонды</t>
  </si>
  <si>
    <t>0113</t>
  </si>
  <si>
    <t>Другие общегосударственные вопросы</t>
  </si>
  <si>
    <t>0200</t>
  </si>
  <si>
    <t>НАЦИОНАЛЬНАЯ ОБОРОНА</t>
  </si>
  <si>
    <t>0203</t>
  </si>
  <si>
    <t>Мобилизационная и вневойсковая подготовка</t>
  </si>
  <si>
    <t>0300</t>
  </si>
  <si>
    <t>НАЦИОНАЛЬНАЯ БЕЗОПАСНОСТЬ И ПРАВООХРАНИТЕЛЬНАЯ ДЕЯТЕЛЬНОСТЬ</t>
  </si>
  <si>
    <t>0309</t>
  </si>
  <si>
    <t>Гражданская оборона</t>
  </si>
  <si>
    <t>0310</t>
  </si>
  <si>
    <t>Защита населения и территории от чрезвычайных ситуаций природного и техногенного характера, пожарная безопасность</t>
  </si>
  <si>
    <t>0314</t>
  </si>
  <si>
    <t>Другие вопросы в области национальной безопасности и правоохранительной деятельности</t>
  </si>
  <si>
    <t>0400</t>
  </si>
  <si>
    <t>НАЦИОНАЛЬНАЯ ЭКОНОМИКА</t>
  </si>
  <si>
    <t>0402</t>
  </si>
  <si>
    <t>Топливно-энергетический комплекс</t>
  </si>
  <si>
    <t>0405</t>
  </si>
  <si>
    <t>Сельское хозяйство и рыболовство</t>
  </si>
  <si>
    <t>0409</t>
  </si>
  <si>
    <t>Дорожное хозяйство (дорожные фонды)</t>
  </si>
  <si>
    <t>0410</t>
  </si>
  <si>
    <t>Связь и информатика</t>
  </si>
  <si>
    <t>0412</t>
  </si>
  <si>
    <t>Другие вопросы в области национальной экономики</t>
  </si>
  <si>
    <t>0500</t>
  </si>
  <si>
    <t>ЖИЛИЩНО-КОММУНАЛЬНОЕ ХОЗЯЙСТВО</t>
  </si>
  <si>
    <t>0501</t>
  </si>
  <si>
    <t>Жилищное хозяйство</t>
  </si>
  <si>
    <t>0502</t>
  </si>
  <si>
    <t>Коммунальное хозяйство</t>
  </si>
  <si>
    <t>0503</t>
  </si>
  <si>
    <t>Благоустройство</t>
  </si>
  <si>
    <t>0505</t>
  </si>
  <si>
    <t>Другие вопросы в области жилищно-коммунального хозяйства</t>
  </si>
  <si>
    <t>0600</t>
  </si>
  <si>
    <t>ОХРАНА ОКРУЖАЮЩЕЙ СРЕДЫ</t>
  </si>
  <si>
    <t>0602</t>
  </si>
  <si>
    <t>Сбор, удаление отходов и очистка сточных вод</t>
  </si>
  <si>
    <t>0605</t>
  </si>
  <si>
    <t>Другие вопросы в области охраны окружающей среды</t>
  </si>
  <si>
    <t>0700</t>
  </si>
  <si>
    <t>ОБРАЗОВАНИЕ</t>
  </si>
  <si>
    <t>0701</t>
  </si>
  <si>
    <t>Дошкольное образование</t>
  </si>
  <si>
    <t>0702</t>
  </si>
  <si>
    <t>Общее образование</t>
  </si>
  <si>
    <t>0703</t>
  </si>
  <si>
    <t>Дополнительное образование детей</t>
  </si>
  <si>
    <t>0707</t>
  </si>
  <si>
    <t>Молодежная политика</t>
  </si>
  <si>
    <t>0709</t>
  </si>
  <si>
    <t>Другие вопросы в области образования</t>
  </si>
  <si>
    <t>0800</t>
  </si>
  <si>
    <t>КУЛЬТУРА, КИНЕМАТОГРАФИЯ</t>
  </si>
  <si>
    <t>0801</t>
  </si>
  <si>
    <t>Культура</t>
  </si>
  <si>
    <t>0804</t>
  </si>
  <si>
    <t>Другие вопросы в области культуры, кинематографии</t>
  </si>
  <si>
    <t>1000</t>
  </si>
  <si>
    <t>СОЦИАЛЬНАЯ ПОЛИТИКА</t>
  </si>
  <si>
    <t>1001</t>
  </si>
  <si>
    <t>Пенсионное обеспечение</t>
  </si>
  <si>
    <t>1003</t>
  </si>
  <si>
    <t>Социальное обеспечение населения</t>
  </si>
  <si>
    <t>1004</t>
  </si>
  <si>
    <t>Охрана семьи и детства</t>
  </si>
  <si>
    <t>1006</t>
  </si>
  <si>
    <t>Другие вопросы в области социальной политики</t>
  </si>
  <si>
    <t>1100</t>
  </si>
  <si>
    <t>ФИЗИЧЕСКАЯ КУЛЬТУРА И СПОРТ</t>
  </si>
  <si>
    <t>1101</t>
  </si>
  <si>
    <t>Физическая культура</t>
  </si>
  <si>
    <t>1102</t>
  </si>
  <si>
    <t>Массовый спорт</t>
  </si>
  <si>
    <t>1103</t>
  </si>
  <si>
    <t>Спорт высших достижений</t>
  </si>
  <si>
    <t>1200</t>
  </si>
  <si>
    <t>СРЕДСТВА МАССОВОЙ ИНФОРМАЦИИ</t>
  </si>
  <si>
    <t>1202</t>
  </si>
  <si>
    <t>Периодическая печать и издательства</t>
  </si>
  <si>
    <t>1300</t>
  </si>
  <si>
    <t>ОБСЛУЖИВАНИЕ ГОСУДАРСТВЕННОГО (МУНИЦИПАЛЬНОГО) ДОЛГА</t>
  </si>
  <si>
    <t>1301</t>
  </si>
  <si>
    <t>Обслуживание государственного (муниципального) внутреннего долга</t>
  </si>
  <si>
    <t>Код классификации</t>
  </si>
  <si>
    <t>Наименование расходов</t>
  </si>
  <si>
    <t xml:space="preserve">Назначено по бюджету на 2025 год </t>
  </si>
  <si>
    <t>% исполнения</t>
  </si>
  <si>
    <t xml:space="preserve">Заместитель главы администрации - </t>
  </si>
  <si>
    <t>начальник финансового управления                                                    А.М. Виноградова</t>
  </si>
  <si>
    <t>Исполнение расходов бюджета Балахнинского муниципального                                                                                                                                                                                округа на 01.06.2025 г.</t>
  </si>
  <si>
    <t>Исполнено на 01.06.2025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</si>
</sst>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0.0"/>
  </numFmts>
  <fonts count="5" x14ac:knownFonts="1">
    <font>
      <sz val="10"/>
      <name val="Arial"/>
    </font>
    <font>
      <sz val="8.5"/>
      <name val="MS Sans Serif"/>
    </font>
    <font>
      <b/>
      <sz val="12"/>
      <name val="Times New Roman"/>
      <family val="1"/>
      <charset val="204"/>
    </font>
    <font>
      <sz val="10"/>
      <name val="Arial Cyr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21">
    <xf numFmtId="0" fontId="0" fillId="0" borderId="0" xfId="0"/>
    <xf numFmtId="0" fontId="1" fillId="0" borderId="0" xfId="0" applyFont="1" applyBorder="1" applyAlignment="1" applyProtection="1"/>
    <xf numFmtId="0" fontId="1" fillId="0" borderId="0" xfId="0" applyFont="1" applyBorder="1" applyAlignment="1" applyProtection="1">
      <alignment wrapText="1"/>
    </xf>
    <xf numFmtId="49" fontId="2" fillId="0" borderId="1" xfId="0" applyNumberFormat="1" applyFont="1" applyBorder="1" applyAlignment="1" applyProtection="1">
      <alignment horizontal="center" vertical="center" wrapText="1"/>
    </xf>
    <xf numFmtId="0" fontId="2" fillId="2" borderId="1" xfId="1" applyFont="1" applyFill="1" applyBorder="1" applyAlignment="1">
      <alignment horizontal="center" vertical="center" wrapText="1"/>
    </xf>
    <xf numFmtId="165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 applyProtection="1">
      <alignment horizontal="left" vertical="center" wrapText="1"/>
    </xf>
    <xf numFmtId="164" fontId="2" fillId="0" borderId="1" xfId="0" applyNumberFormat="1" applyFont="1" applyBorder="1" applyAlignment="1" applyProtection="1">
      <alignment horizontal="right" vertical="center" wrapText="1"/>
    </xf>
    <xf numFmtId="49" fontId="4" fillId="0" borderId="1" xfId="0" applyNumberFormat="1" applyFont="1" applyBorder="1" applyAlignment="1" applyProtection="1">
      <alignment horizontal="center" vertical="center" wrapText="1"/>
    </xf>
    <xf numFmtId="49" fontId="4" fillId="0" borderId="1" xfId="0" applyNumberFormat="1" applyFont="1" applyBorder="1" applyAlignment="1" applyProtection="1">
      <alignment horizontal="left" vertical="center" wrapText="1"/>
    </xf>
    <xf numFmtId="164" fontId="4" fillId="0" borderId="1" xfId="0" applyNumberFormat="1" applyFont="1" applyBorder="1" applyAlignment="1" applyProtection="1">
      <alignment horizontal="right" vertical="center" wrapText="1"/>
    </xf>
    <xf numFmtId="0" fontId="4" fillId="0" borderId="1" xfId="0" applyFont="1" applyBorder="1"/>
    <xf numFmtId="165" fontId="4" fillId="0" borderId="1" xfId="0" applyNumberFormat="1" applyFont="1" applyBorder="1" applyAlignment="1">
      <alignment horizontal="right" vertical="center"/>
    </xf>
    <xf numFmtId="0" fontId="0" fillId="0" borderId="0" xfId="0" applyAlignment="1">
      <alignment horizontal="right" vertical="center"/>
    </xf>
    <xf numFmtId="165" fontId="2" fillId="0" borderId="1" xfId="0" applyNumberFormat="1" applyFont="1" applyBorder="1" applyAlignment="1">
      <alignment horizontal="right" vertical="center"/>
    </xf>
    <xf numFmtId="164" fontId="2" fillId="0" borderId="1" xfId="0" applyNumberFormat="1" applyFont="1" applyBorder="1"/>
    <xf numFmtId="0" fontId="4" fillId="0" borderId="0" xfId="0" applyFont="1" applyBorder="1" applyAlignment="1" applyProtection="1">
      <alignment wrapText="1"/>
    </xf>
    <xf numFmtId="0" fontId="4" fillId="0" borderId="0" xfId="0" applyFont="1" applyBorder="1" applyAlignment="1" applyProtection="1">
      <alignment horizontal="right" vertical="center" wrapText="1"/>
    </xf>
    <xf numFmtId="0" fontId="4" fillId="0" borderId="0" xfId="0" applyFont="1"/>
    <xf numFmtId="0" fontId="4" fillId="0" borderId="0" xfId="0" applyFont="1" applyAlignment="1">
      <alignment horizontal="right" vertical="center"/>
    </xf>
    <xf numFmtId="0" fontId="2" fillId="0" borderId="0" xfId="0" applyFont="1" applyBorder="1" applyAlignment="1" applyProtection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J58"/>
  <sheetViews>
    <sheetView showGridLines="0" tabSelected="1" workbookViewId="0">
      <selection activeCell="B10" sqref="B10"/>
    </sheetView>
  </sheetViews>
  <sheetFormatPr defaultRowHeight="12.75" customHeight="1" outlineLevelRow="1" x14ac:dyDescent="0.2"/>
  <cols>
    <col min="1" max="1" width="9.5703125" customWidth="1"/>
    <col min="2" max="2" width="34.85546875" customWidth="1"/>
    <col min="3" max="3" width="15.42578125" customWidth="1"/>
    <col min="4" max="4" width="13.5703125" customWidth="1"/>
    <col min="5" max="5" width="13.42578125" style="13" customWidth="1"/>
    <col min="6" max="6" width="3.28515625" customWidth="1"/>
    <col min="7" max="7" width="0.28515625" customWidth="1"/>
    <col min="8" max="10" width="9.140625" customWidth="1"/>
  </cols>
  <sheetData>
    <row r="1" spans="1:10" ht="39.75" customHeight="1" x14ac:dyDescent="0.2">
      <c r="A1" s="20" t="s">
        <v>109</v>
      </c>
      <c r="B1" s="20"/>
      <c r="C1" s="20"/>
      <c r="D1" s="20"/>
      <c r="E1" s="20"/>
      <c r="F1" s="20"/>
      <c r="G1" s="20"/>
    </row>
    <row r="2" spans="1:10" ht="15.75" x14ac:dyDescent="0.25">
      <c r="A2" s="16" t="s">
        <v>0</v>
      </c>
      <c r="B2" s="16"/>
      <c r="C2" s="16"/>
      <c r="D2" s="16"/>
      <c r="E2" s="17"/>
      <c r="F2" s="16"/>
      <c r="G2" s="16"/>
      <c r="H2" s="2"/>
      <c r="I2" s="1"/>
      <c r="J2" s="1"/>
    </row>
    <row r="3" spans="1:10" ht="51" customHeight="1" x14ac:dyDescent="0.25">
      <c r="A3" s="3" t="s">
        <v>103</v>
      </c>
      <c r="B3" s="3" t="s">
        <v>104</v>
      </c>
      <c r="C3" s="4" t="s">
        <v>105</v>
      </c>
      <c r="D3" s="3" t="s">
        <v>110</v>
      </c>
      <c r="E3" s="5" t="s">
        <v>106</v>
      </c>
      <c r="F3" s="18"/>
      <c r="G3" s="18"/>
    </row>
    <row r="4" spans="1:10" ht="31.5" x14ac:dyDescent="0.25">
      <c r="A4" s="3" t="s">
        <v>1</v>
      </c>
      <c r="B4" s="6" t="s">
        <v>2</v>
      </c>
      <c r="C4" s="7">
        <f>C5+C6+C7+C8+C9+C10+C11+C12</f>
        <v>407531.17</v>
      </c>
      <c r="D4" s="7">
        <f>D5+D6+D7+D8+D9+D10+D11+D12</f>
        <v>139331.47999999998</v>
      </c>
      <c r="E4" s="14">
        <f>D4/C4%</f>
        <v>34.189159077083602</v>
      </c>
      <c r="F4" s="18"/>
      <c r="G4" s="18"/>
    </row>
    <row r="5" spans="1:10" ht="63" outlineLevel="1" x14ac:dyDescent="0.25">
      <c r="A5" s="8" t="s">
        <v>3</v>
      </c>
      <c r="B5" s="9" t="s">
        <v>4</v>
      </c>
      <c r="C5" s="10">
        <v>3376.9</v>
      </c>
      <c r="D5" s="10">
        <v>1817.6</v>
      </c>
      <c r="E5" s="12">
        <f t="shared" ref="E5:E55" si="0">D5/C5%</f>
        <v>53.824513607154493</v>
      </c>
      <c r="F5" s="18"/>
      <c r="G5" s="18"/>
    </row>
    <row r="6" spans="1:10" ht="94.5" outlineLevel="1" x14ac:dyDescent="0.25">
      <c r="A6" s="8" t="s">
        <v>5</v>
      </c>
      <c r="B6" s="9" t="s">
        <v>6</v>
      </c>
      <c r="C6" s="10">
        <v>12794.3</v>
      </c>
      <c r="D6" s="10">
        <v>4938.6000000000004</v>
      </c>
      <c r="E6" s="12">
        <f t="shared" si="0"/>
        <v>38.600001563196116</v>
      </c>
      <c r="F6" s="18"/>
      <c r="G6" s="18"/>
    </row>
    <row r="7" spans="1:10" ht="93" customHeight="1" outlineLevel="1" x14ac:dyDescent="0.25">
      <c r="A7" s="8" t="s">
        <v>7</v>
      </c>
      <c r="B7" s="9" t="s">
        <v>8</v>
      </c>
      <c r="C7" s="10">
        <v>192652.08</v>
      </c>
      <c r="D7" s="10">
        <v>68199.199999999997</v>
      </c>
      <c r="E7" s="12">
        <f t="shared" si="0"/>
        <v>35.40018877553775</v>
      </c>
      <c r="F7" s="18"/>
      <c r="G7" s="18"/>
    </row>
    <row r="8" spans="1:10" ht="15.75" outlineLevel="1" x14ac:dyDescent="0.25">
      <c r="A8" s="8" t="s">
        <v>9</v>
      </c>
      <c r="B8" s="9" t="s">
        <v>10</v>
      </c>
      <c r="C8" s="10">
        <v>19.3</v>
      </c>
      <c r="D8" s="10">
        <v>0</v>
      </c>
      <c r="E8" s="12">
        <f t="shared" si="0"/>
        <v>0</v>
      </c>
      <c r="F8" s="18"/>
      <c r="G8" s="18"/>
    </row>
    <row r="9" spans="1:10" ht="78.75" outlineLevel="1" x14ac:dyDescent="0.25">
      <c r="A9" s="8" t="s">
        <v>11</v>
      </c>
      <c r="B9" s="9" t="s">
        <v>12</v>
      </c>
      <c r="C9" s="10">
        <v>33227.599999999999</v>
      </c>
      <c r="D9" s="10">
        <v>12247.15</v>
      </c>
      <c r="E9" s="12">
        <f t="shared" si="0"/>
        <v>36.858364732932863</v>
      </c>
      <c r="F9" s="18"/>
      <c r="G9" s="18"/>
    </row>
    <row r="10" spans="1:10" ht="31.5" outlineLevel="1" x14ac:dyDescent="0.25">
      <c r="A10" s="8" t="s">
        <v>13</v>
      </c>
      <c r="B10" s="9" t="s">
        <v>14</v>
      </c>
      <c r="C10" s="10">
        <v>10000</v>
      </c>
      <c r="D10" s="10">
        <v>0</v>
      </c>
      <c r="E10" s="12">
        <f t="shared" si="0"/>
        <v>0</v>
      </c>
      <c r="F10" s="18"/>
      <c r="G10" s="18"/>
    </row>
    <row r="11" spans="1:10" ht="15.75" outlineLevel="1" x14ac:dyDescent="0.25">
      <c r="A11" s="8" t="s">
        <v>15</v>
      </c>
      <c r="B11" s="9" t="s">
        <v>16</v>
      </c>
      <c r="C11" s="10">
        <v>1195</v>
      </c>
      <c r="D11" s="10">
        <v>0</v>
      </c>
      <c r="E11" s="12">
        <f t="shared" si="0"/>
        <v>0</v>
      </c>
      <c r="F11" s="18"/>
      <c r="G11" s="18"/>
    </row>
    <row r="12" spans="1:10" ht="31.5" outlineLevel="1" x14ac:dyDescent="0.25">
      <c r="A12" s="8" t="s">
        <v>17</v>
      </c>
      <c r="B12" s="9" t="s">
        <v>18</v>
      </c>
      <c r="C12" s="10">
        <v>154265.99</v>
      </c>
      <c r="D12" s="10">
        <v>52128.93</v>
      </c>
      <c r="E12" s="12">
        <f t="shared" si="0"/>
        <v>33.791589448847411</v>
      </c>
      <c r="F12" s="18"/>
      <c r="G12" s="18"/>
    </row>
    <row r="13" spans="1:10" ht="15.75" x14ac:dyDescent="0.25">
      <c r="A13" s="3" t="s">
        <v>19</v>
      </c>
      <c r="B13" s="6" t="s">
        <v>20</v>
      </c>
      <c r="C13" s="7">
        <f>C14</f>
        <v>1678.4</v>
      </c>
      <c r="D13" s="7">
        <f>D14</f>
        <v>562.9</v>
      </c>
      <c r="E13" s="14">
        <f t="shared" si="0"/>
        <v>33.537893231649186</v>
      </c>
      <c r="F13" s="18"/>
      <c r="G13" s="18"/>
    </row>
    <row r="14" spans="1:10" ht="31.5" outlineLevel="1" x14ac:dyDescent="0.25">
      <c r="A14" s="8" t="s">
        <v>21</v>
      </c>
      <c r="B14" s="9" t="s">
        <v>22</v>
      </c>
      <c r="C14" s="10">
        <v>1678.4</v>
      </c>
      <c r="D14" s="10">
        <v>562.9</v>
      </c>
      <c r="E14" s="12">
        <f t="shared" si="0"/>
        <v>33.537893231649186</v>
      </c>
      <c r="F14" s="18"/>
      <c r="G14" s="18"/>
    </row>
    <row r="15" spans="1:10" ht="63" x14ac:dyDescent="0.25">
      <c r="A15" s="3" t="s">
        <v>23</v>
      </c>
      <c r="B15" s="6" t="s">
        <v>24</v>
      </c>
      <c r="C15" s="7">
        <f>C16+C17+C18</f>
        <v>25000.7</v>
      </c>
      <c r="D15" s="7">
        <f>D16+D17+D18</f>
        <v>7645.82</v>
      </c>
      <c r="E15" s="14">
        <f t="shared" si="0"/>
        <v>30.582423692136619</v>
      </c>
      <c r="F15" s="18"/>
      <c r="G15" s="18"/>
    </row>
    <row r="16" spans="1:10" ht="15.75" outlineLevel="1" x14ac:dyDescent="0.25">
      <c r="A16" s="8" t="s">
        <v>25</v>
      </c>
      <c r="B16" s="9" t="s">
        <v>26</v>
      </c>
      <c r="C16" s="10">
        <v>13364.2</v>
      </c>
      <c r="D16" s="10">
        <v>4562.84</v>
      </c>
      <c r="E16" s="12">
        <f t="shared" si="0"/>
        <v>34.142260666556922</v>
      </c>
      <c r="F16" s="18"/>
      <c r="G16" s="18"/>
    </row>
    <row r="17" spans="1:7" ht="62.25" customHeight="1" outlineLevel="1" x14ac:dyDescent="0.25">
      <c r="A17" s="8" t="s">
        <v>27</v>
      </c>
      <c r="B17" s="9" t="s">
        <v>28</v>
      </c>
      <c r="C17" s="10">
        <v>9454.5</v>
      </c>
      <c r="D17" s="10">
        <v>2398.29</v>
      </c>
      <c r="E17" s="12">
        <f t="shared" si="0"/>
        <v>25.366650801205775</v>
      </c>
      <c r="F17" s="18"/>
      <c r="G17" s="18"/>
    </row>
    <row r="18" spans="1:7" ht="48.75" customHeight="1" outlineLevel="1" x14ac:dyDescent="0.25">
      <c r="A18" s="8" t="s">
        <v>29</v>
      </c>
      <c r="B18" s="9" t="s">
        <v>30</v>
      </c>
      <c r="C18" s="10">
        <v>2182</v>
      </c>
      <c r="D18" s="10">
        <v>684.69</v>
      </c>
      <c r="E18" s="12">
        <f t="shared" si="0"/>
        <v>31.379010082493128</v>
      </c>
      <c r="F18" s="18"/>
      <c r="G18" s="18"/>
    </row>
    <row r="19" spans="1:7" ht="31.5" x14ac:dyDescent="0.25">
      <c r="A19" s="3" t="s">
        <v>31</v>
      </c>
      <c r="B19" s="6" t="s">
        <v>32</v>
      </c>
      <c r="C19" s="7">
        <f>C20+C21+C22+C23+C24</f>
        <v>139079.28</v>
      </c>
      <c r="D19" s="7">
        <f>D20+D21+D22+D23+D24</f>
        <v>41263.539999999994</v>
      </c>
      <c r="E19" s="14">
        <f t="shared" si="0"/>
        <v>29.669077953236453</v>
      </c>
      <c r="F19" s="18"/>
      <c r="G19" s="18"/>
    </row>
    <row r="20" spans="1:7" ht="31.5" outlineLevel="1" x14ac:dyDescent="0.25">
      <c r="A20" s="8" t="s">
        <v>33</v>
      </c>
      <c r="B20" s="9" t="s">
        <v>34</v>
      </c>
      <c r="C20" s="10">
        <v>2278.9</v>
      </c>
      <c r="D20" s="10">
        <v>0</v>
      </c>
      <c r="E20" s="12">
        <f t="shared" si="0"/>
        <v>0</v>
      </c>
      <c r="F20" s="18"/>
      <c r="G20" s="18"/>
    </row>
    <row r="21" spans="1:7" ht="27" customHeight="1" outlineLevel="1" x14ac:dyDescent="0.25">
      <c r="A21" s="8" t="s">
        <v>35</v>
      </c>
      <c r="B21" s="9" t="s">
        <v>36</v>
      </c>
      <c r="C21" s="10">
        <v>16006.72</v>
      </c>
      <c r="D21" s="10">
        <v>9964.52</v>
      </c>
      <c r="E21" s="12">
        <f t="shared" si="0"/>
        <v>62.252104116271177</v>
      </c>
      <c r="F21" s="18"/>
      <c r="G21" s="18"/>
    </row>
    <row r="22" spans="1:7" ht="31.5" outlineLevel="1" x14ac:dyDescent="0.25">
      <c r="A22" s="8" t="s">
        <v>37</v>
      </c>
      <c r="B22" s="9" t="s">
        <v>38</v>
      </c>
      <c r="C22" s="10">
        <v>108389.96</v>
      </c>
      <c r="D22" s="10">
        <v>27507.1</v>
      </c>
      <c r="E22" s="12">
        <f t="shared" si="0"/>
        <v>25.377904005131104</v>
      </c>
      <c r="F22" s="18"/>
      <c r="G22" s="18"/>
    </row>
    <row r="23" spans="1:7" ht="15.75" outlineLevel="1" x14ac:dyDescent="0.25">
      <c r="A23" s="8" t="s">
        <v>39</v>
      </c>
      <c r="B23" s="9" t="s">
        <v>40</v>
      </c>
      <c r="C23" s="10">
        <v>1409</v>
      </c>
      <c r="D23" s="10">
        <v>485.64</v>
      </c>
      <c r="E23" s="12">
        <f t="shared" si="0"/>
        <v>34.466997870830376</v>
      </c>
      <c r="F23" s="18"/>
      <c r="G23" s="18"/>
    </row>
    <row r="24" spans="1:7" ht="31.5" outlineLevel="1" x14ac:dyDescent="0.25">
      <c r="A24" s="8" t="s">
        <v>41</v>
      </c>
      <c r="B24" s="9" t="s">
        <v>42</v>
      </c>
      <c r="C24" s="10">
        <v>10994.7</v>
      </c>
      <c r="D24" s="10">
        <v>3306.28</v>
      </c>
      <c r="E24" s="12">
        <f t="shared" si="0"/>
        <v>30.071579943063476</v>
      </c>
      <c r="F24" s="18"/>
      <c r="G24" s="18"/>
    </row>
    <row r="25" spans="1:7" ht="47.25" x14ac:dyDescent="0.25">
      <c r="A25" s="3" t="s">
        <v>43</v>
      </c>
      <c r="B25" s="6" t="s">
        <v>44</v>
      </c>
      <c r="C25" s="7">
        <f>C26+C27+C28+C29</f>
        <v>743893.55</v>
      </c>
      <c r="D25" s="7">
        <f>D26+D27+D28+D29</f>
        <v>167452.01</v>
      </c>
      <c r="E25" s="14">
        <f t="shared" si="0"/>
        <v>22.510211306442972</v>
      </c>
      <c r="F25" s="18"/>
      <c r="G25" s="18"/>
    </row>
    <row r="26" spans="1:7" ht="15.75" outlineLevel="1" x14ac:dyDescent="0.25">
      <c r="A26" s="8" t="s">
        <v>45</v>
      </c>
      <c r="B26" s="9" t="s">
        <v>46</v>
      </c>
      <c r="C26" s="10">
        <v>101248.15</v>
      </c>
      <c r="D26" s="10">
        <v>71558.789999999994</v>
      </c>
      <c r="E26" s="12">
        <f t="shared" si="0"/>
        <v>70.676639523783891</v>
      </c>
      <c r="F26" s="18"/>
      <c r="G26" s="18"/>
    </row>
    <row r="27" spans="1:7" ht="15.75" outlineLevel="1" x14ac:dyDescent="0.25">
      <c r="A27" s="8" t="s">
        <v>47</v>
      </c>
      <c r="B27" s="9" t="s">
        <v>48</v>
      </c>
      <c r="C27" s="10">
        <v>264196.56</v>
      </c>
      <c r="D27" s="10">
        <v>83.52</v>
      </c>
      <c r="E27" s="12">
        <f t="shared" si="0"/>
        <v>3.1612826450124858E-2</v>
      </c>
      <c r="F27" s="18"/>
      <c r="G27" s="18"/>
    </row>
    <row r="28" spans="1:7" ht="15.75" outlineLevel="1" x14ac:dyDescent="0.25">
      <c r="A28" s="8" t="s">
        <v>49</v>
      </c>
      <c r="B28" s="9" t="s">
        <v>50</v>
      </c>
      <c r="C28" s="10">
        <v>305260.53999999998</v>
      </c>
      <c r="D28" s="10">
        <v>53999.5</v>
      </c>
      <c r="E28" s="12">
        <f t="shared" si="0"/>
        <v>17.689643083249475</v>
      </c>
      <c r="F28" s="18"/>
      <c r="G28" s="18"/>
    </row>
    <row r="29" spans="1:7" ht="47.25" outlineLevel="1" x14ac:dyDescent="0.25">
      <c r="A29" s="8" t="s">
        <v>51</v>
      </c>
      <c r="B29" s="9" t="s">
        <v>52</v>
      </c>
      <c r="C29" s="10">
        <v>73188.3</v>
      </c>
      <c r="D29" s="10">
        <v>41810.199999999997</v>
      </c>
      <c r="E29" s="12">
        <f t="shared" si="0"/>
        <v>57.126890500257545</v>
      </c>
      <c r="F29" s="18"/>
      <c r="G29" s="18"/>
    </row>
    <row r="30" spans="1:7" ht="31.5" x14ac:dyDescent="0.25">
      <c r="A30" s="3" t="s">
        <v>53</v>
      </c>
      <c r="B30" s="6" t="s">
        <v>54</v>
      </c>
      <c r="C30" s="7">
        <f>C31+C32</f>
        <v>66200.760000000009</v>
      </c>
      <c r="D30" s="7">
        <f>D31+D32</f>
        <v>3030.86</v>
      </c>
      <c r="E30" s="14">
        <f t="shared" si="0"/>
        <v>4.5782858081991797</v>
      </c>
      <c r="F30" s="18"/>
      <c r="G30" s="18"/>
    </row>
    <row r="31" spans="1:7" ht="31.5" outlineLevel="1" x14ac:dyDescent="0.25">
      <c r="A31" s="8" t="s">
        <v>55</v>
      </c>
      <c r="B31" s="9" t="s">
        <v>56</v>
      </c>
      <c r="C31" s="10">
        <v>59591.26</v>
      </c>
      <c r="D31" s="10">
        <v>276.89999999999998</v>
      </c>
      <c r="E31" s="12">
        <f t="shared" si="0"/>
        <v>0.46466545597458414</v>
      </c>
      <c r="F31" s="18"/>
      <c r="G31" s="18"/>
    </row>
    <row r="32" spans="1:7" ht="31.5" outlineLevel="1" x14ac:dyDescent="0.25">
      <c r="A32" s="8" t="s">
        <v>57</v>
      </c>
      <c r="B32" s="9" t="s">
        <v>58</v>
      </c>
      <c r="C32" s="10">
        <v>6609.5</v>
      </c>
      <c r="D32" s="10">
        <v>2753.96</v>
      </c>
      <c r="E32" s="12">
        <f t="shared" si="0"/>
        <v>41.666691882895833</v>
      </c>
      <c r="F32" s="18"/>
      <c r="G32" s="18"/>
    </row>
    <row r="33" spans="1:7" ht="15.75" x14ac:dyDescent="0.25">
      <c r="A33" s="3" t="s">
        <v>59</v>
      </c>
      <c r="B33" s="6" t="s">
        <v>60</v>
      </c>
      <c r="C33" s="7">
        <f>C34+C35+C36+C37+C38</f>
        <v>1976946</v>
      </c>
      <c r="D33" s="7">
        <f>D34+D35+D36+D37+D38</f>
        <v>863118.26</v>
      </c>
      <c r="E33" s="14">
        <f t="shared" si="0"/>
        <v>43.659172278858406</v>
      </c>
      <c r="F33" s="18"/>
      <c r="G33" s="18"/>
    </row>
    <row r="34" spans="1:7" ht="15.75" outlineLevel="1" x14ac:dyDescent="0.25">
      <c r="A34" s="8" t="s">
        <v>61</v>
      </c>
      <c r="B34" s="9" t="s">
        <v>62</v>
      </c>
      <c r="C34" s="10">
        <v>649626.5</v>
      </c>
      <c r="D34" s="10">
        <v>276706.90000000002</v>
      </c>
      <c r="E34" s="12">
        <f t="shared" si="0"/>
        <v>42.594767916641331</v>
      </c>
      <c r="F34" s="18"/>
      <c r="G34" s="18"/>
    </row>
    <row r="35" spans="1:7" ht="15.75" outlineLevel="1" x14ac:dyDescent="0.25">
      <c r="A35" s="8" t="s">
        <v>63</v>
      </c>
      <c r="B35" s="9" t="s">
        <v>64</v>
      </c>
      <c r="C35" s="10">
        <v>1051454.7</v>
      </c>
      <c r="D35" s="10">
        <v>467863.92</v>
      </c>
      <c r="E35" s="12">
        <f t="shared" si="0"/>
        <v>44.496821403718108</v>
      </c>
      <c r="F35" s="18"/>
      <c r="G35" s="18"/>
    </row>
    <row r="36" spans="1:7" ht="31.5" outlineLevel="1" x14ac:dyDescent="0.25">
      <c r="A36" s="8" t="s">
        <v>65</v>
      </c>
      <c r="B36" s="9" t="s">
        <v>66</v>
      </c>
      <c r="C36" s="10">
        <v>224003.09</v>
      </c>
      <c r="D36" s="10">
        <v>101375.71</v>
      </c>
      <c r="E36" s="12">
        <f t="shared" si="0"/>
        <v>45.256389097132555</v>
      </c>
      <c r="F36" s="18"/>
      <c r="G36" s="18"/>
    </row>
    <row r="37" spans="1:7" ht="15.75" outlineLevel="1" x14ac:dyDescent="0.25">
      <c r="A37" s="8" t="s">
        <v>67</v>
      </c>
      <c r="B37" s="9" t="s">
        <v>68</v>
      </c>
      <c r="C37" s="10">
        <v>200</v>
      </c>
      <c r="D37" s="10">
        <v>40.630000000000003</v>
      </c>
      <c r="E37" s="12">
        <f t="shared" si="0"/>
        <v>20.315000000000001</v>
      </c>
      <c r="F37" s="18"/>
      <c r="G37" s="18"/>
    </row>
    <row r="38" spans="1:7" ht="31.5" outlineLevel="1" x14ac:dyDescent="0.25">
      <c r="A38" s="8" t="s">
        <v>69</v>
      </c>
      <c r="B38" s="9" t="s">
        <v>70</v>
      </c>
      <c r="C38" s="10">
        <v>51661.71</v>
      </c>
      <c r="D38" s="10">
        <v>17131.099999999999</v>
      </c>
      <c r="E38" s="12">
        <f t="shared" si="0"/>
        <v>33.160148976872811</v>
      </c>
      <c r="F38" s="18"/>
      <c r="G38" s="18"/>
    </row>
    <row r="39" spans="1:7" ht="31.5" x14ac:dyDescent="0.25">
      <c r="A39" s="3" t="s">
        <v>71</v>
      </c>
      <c r="B39" s="6" t="s">
        <v>72</v>
      </c>
      <c r="C39" s="7">
        <f>C40+C41</f>
        <v>250584.32000000001</v>
      </c>
      <c r="D39" s="7">
        <f>D40+D41</f>
        <v>116161.31</v>
      </c>
      <c r="E39" s="14">
        <f t="shared" si="0"/>
        <v>46.356176635473432</v>
      </c>
      <c r="F39" s="18"/>
      <c r="G39" s="18"/>
    </row>
    <row r="40" spans="1:7" ht="15.75" outlineLevel="1" x14ac:dyDescent="0.25">
      <c r="A40" s="8" t="s">
        <v>73</v>
      </c>
      <c r="B40" s="9" t="s">
        <v>74</v>
      </c>
      <c r="C40" s="10">
        <v>246338.42</v>
      </c>
      <c r="D40" s="10">
        <v>114308.2</v>
      </c>
      <c r="E40" s="12">
        <f t="shared" si="0"/>
        <v>46.402911896568952</v>
      </c>
      <c r="F40" s="18"/>
      <c r="G40" s="18"/>
    </row>
    <row r="41" spans="1:7" ht="31.5" outlineLevel="1" x14ac:dyDescent="0.25">
      <c r="A41" s="8" t="s">
        <v>75</v>
      </c>
      <c r="B41" s="9" t="s">
        <v>76</v>
      </c>
      <c r="C41" s="10">
        <v>4245.8999999999996</v>
      </c>
      <c r="D41" s="10">
        <v>1853.11</v>
      </c>
      <c r="E41" s="12">
        <f t="shared" si="0"/>
        <v>43.644692526908315</v>
      </c>
      <c r="F41" s="18"/>
      <c r="G41" s="18"/>
    </row>
    <row r="42" spans="1:7" ht="15.75" x14ac:dyDescent="0.25">
      <c r="A42" s="3" t="s">
        <v>77</v>
      </c>
      <c r="B42" s="6" t="s">
        <v>78</v>
      </c>
      <c r="C42" s="7">
        <f>C43+C44+C45+C46</f>
        <v>105377.66</v>
      </c>
      <c r="D42" s="7">
        <f>D43+D44+D45+D46</f>
        <v>25768.46</v>
      </c>
      <c r="E42" s="14">
        <f t="shared" si="0"/>
        <v>24.453437284525009</v>
      </c>
      <c r="F42" s="18"/>
      <c r="G42" s="18"/>
    </row>
    <row r="43" spans="1:7" ht="15.75" outlineLevel="1" x14ac:dyDescent="0.25">
      <c r="A43" s="8" t="s">
        <v>79</v>
      </c>
      <c r="B43" s="9" t="s">
        <v>80</v>
      </c>
      <c r="C43" s="10">
        <v>10823.8</v>
      </c>
      <c r="D43" s="10">
        <v>5600.95</v>
      </c>
      <c r="E43" s="12">
        <f t="shared" si="0"/>
        <v>51.746613943347064</v>
      </c>
      <c r="F43" s="18"/>
      <c r="G43" s="18"/>
    </row>
    <row r="44" spans="1:7" ht="31.5" outlineLevel="1" x14ac:dyDescent="0.25">
      <c r="A44" s="8" t="s">
        <v>81</v>
      </c>
      <c r="B44" s="9" t="s">
        <v>82</v>
      </c>
      <c r="C44" s="10">
        <v>3489.86</v>
      </c>
      <c r="D44" s="10">
        <v>542.20000000000005</v>
      </c>
      <c r="E44" s="12">
        <f t="shared" si="0"/>
        <v>15.536439857186249</v>
      </c>
      <c r="F44" s="18"/>
      <c r="G44" s="18"/>
    </row>
    <row r="45" spans="1:7" ht="15.75" outlineLevel="1" x14ac:dyDescent="0.25">
      <c r="A45" s="8" t="s">
        <v>83</v>
      </c>
      <c r="B45" s="9" t="s">
        <v>84</v>
      </c>
      <c r="C45" s="10">
        <v>90564</v>
      </c>
      <c r="D45" s="10">
        <v>19510.310000000001</v>
      </c>
      <c r="E45" s="12">
        <f t="shared" si="0"/>
        <v>21.5431186785036</v>
      </c>
      <c r="F45" s="18"/>
      <c r="G45" s="18"/>
    </row>
    <row r="46" spans="1:7" ht="31.5" outlineLevel="1" x14ac:dyDescent="0.25">
      <c r="A46" s="8" t="s">
        <v>85</v>
      </c>
      <c r="B46" s="9" t="s">
        <v>86</v>
      </c>
      <c r="C46" s="10">
        <v>500</v>
      </c>
      <c r="D46" s="10">
        <v>115</v>
      </c>
      <c r="E46" s="12">
        <f t="shared" si="0"/>
        <v>23</v>
      </c>
      <c r="F46" s="18"/>
      <c r="G46" s="18"/>
    </row>
    <row r="47" spans="1:7" ht="31.5" x14ac:dyDescent="0.25">
      <c r="A47" s="3" t="s">
        <v>87</v>
      </c>
      <c r="B47" s="6" t="s">
        <v>88</v>
      </c>
      <c r="C47" s="7">
        <f>C48+C49+C50</f>
        <v>175207.16</v>
      </c>
      <c r="D47" s="7">
        <f>D48+D49+D50</f>
        <v>34420.479999999996</v>
      </c>
      <c r="E47" s="14">
        <f t="shared" si="0"/>
        <v>19.645589826351845</v>
      </c>
      <c r="F47" s="18"/>
      <c r="G47" s="18"/>
    </row>
    <row r="48" spans="1:7" ht="15.75" outlineLevel="1" x14ac:dyDescent="0.25">
      <c r="A48" s="8" t="s">
        <v>89</v>
      </c>
      <c r="B48" s="9" t="s">
        <v>90</v>
      </c>
      <c r="C48" s="10">
        <v>6697.2</v>
      </c>
      <c r="D48" s="10">
        <v>2790.5</v>
      </c>
      <c r="E48" s="12">
        <f t="shared" si="0"/>
        <v>41.666666666666671</v>
      </c>
      <c r="F48" s="18"/>
      <c r="G48" s="18"/>
    </row>
    <row r="49" spans="1:7" ht="15.75" outlineLevel="1" x14ac:dyDescent="0.25">
      <c r="A49" s="8" t="s">
        <v>91</v>
      </c>
      <c r="B49" s="9" t="s">
        <v>92</v>
      </c>
      <c r="C49" s="10">
        <v>152443.96</v>
      </c>
      <c r="D49" s="10">
        <v>24977.48</v>
      </c>
      <c r="E49" s="12">
        <f t="shared" si="0"/>
        <v>16.384696382854393</v>
      </c>
      <c r="F49" s="18"/>
      <c r="G49" s="18"/>
    </row>
    <row r="50" spans="1:7" ht="15.75" outlineLevel="1" x14ac:dyDescent="0.25">
      <c r="A50" s="8" t="s">
        <v>93</v>
      </c>
      <c r="B50" s="9" t="s">
        <v>94</v>
      </c>
      <c r="C50" s="10">
        <v>16066</v>
      </c>
      <c r="D50" s="10">
        <v>6652.5</v>
      </c>
      <c r="E50" s="12">
        <f t="shared" si="0"/>
        <v>41.407319805801073</v>
      </c>
      <c r="F50" s="18"/>
      <c r="G50" s="18"/>
    </row>
    <row r="51" spans="1:7" ht="31.5" x14ac:dyDescent="0.25">
      <c r="A51" s="3" t="s">
        <v>95</v>
      </c>
      <c r="B51" s="6" t="s">
        <v>96</v>
      </c>
      <c r="C51" s="7">
        <f>C52</f>
        <v>10546.7</v>
      </c>
      <c r="D51" s="7">
        <f>D52</f>
        <v>4220.6000000000004</v>
      </c>
      <c r="E51" s="14">
        <f t="shared" si="0"/>
        <v>40.018204746508388</v>
      </c>
      <c r="F51" s="18"/>
      <c r="G51" s="18"/>
    </row>
    <row r="52" spans="1:7" ht="31.5" outlineLevel="1" x14ac:dyDescent="0.25">
      <c r="A52" s="8" t="s">
        <v>97</v>
      </c>
      <c r="B52" s="9" t="s">
        <v>98</v>
      </c>
      <c r="C52" s="10">
        <v>10546.7</v>
      </c>
      <c r="D52" s="10">
        <v>4220.6000000000004</v>
      </c>
      <c r="E52" s="12">
        <f t="shared" si="0"/>
        <v>40.018204746508388</v>
      </c>
      <c r="F52" s="18"/>
      <c r="G52" s="18"/>
    </row>
    <row r="53" spans="1:7" ht="49.5" customHeight="1" x14ac:dyDescent="0.25">
      <c r="A53" s="3" t="s">
        <v>99</v>
      </c>
      <c r="B53" s="6" t="s">
        <v>100</v>
      </c>
      <c r="C53" s="7">
        <f>C54</f>
        <v>23052.6</v>
      </c>
      <c r="D53" s="7">
        <f>D54</f>
        <v>2196.6</v>
      </c>
      <c r="E53" s="14">
        <f t="shared" si="0"/>
        <v>9.5286431899221782</v>
      </c>
      <c r="F53" s="18"/>
      <c r="G53" s="18"/>
    </row>
    <row r="54" spans="1:7" ht="45.75" customHeight="1" outlineLevel="1" x14ac:dyDescent="0.25">
      <c r="A54" s="8" t="s">
        <v>101</v>
      </c>
      <c r="B54" s="9" t="s">
        <v>102</v>
      </c>
      <c r="C54" s="10">
        <v>23052.6</v>
      </c>
      <c r="D54" s="10">
        <v>2196.6</v>
      </c>
      <c r="E54" s="12">
        <f t="shared" si="0"/>
        <v>9.5286431899221782</v>
      </c>
      <c r="F54" s="18"/>
      <c r="G54" s="18"/>
    </row>
    <row r="55" spans="1:7" ht="14.25" customHeight="1" x14ac:dyDescent="0.25">
      <c r="A55" s="11"/>
      <c r="B55" s="11"/>
      <c r="C55" s="15">
        <f>C4+C13+C15+C19+C25+C30+C33+C39+C42+C47+C51+C53</f>
        <v>3925098.3000000007</v>
      </c>
      <c r="D55" s="15">
        <f>D4+D13+D15+D19+D25+D30+D33+D39+D42+D47+D51+D53</f>
        <v>1405172.3200000003</v>
      </c>
      <c r="E55" s="14">
        <f t="shared" si="0"/>
        <v>35.799672074454797</v>
      </c>
      <c r="F55" s="18"/>
      <c r="G55" s="18"/>
    </row>
    <row r="56" spans="1:7" ht="12.75" customHeight="1" x14ac:dyDescent="0.25">
      <c r="A56" s="18"/>
      <c r="B56" s="18"/>
      <c r="C56" s="18"/>
      <c r="D56" s="18"/>
      <c r="E56" s="19"/>
      <c r="F56" s="18"/>
      <c r="G56" s="18"/>
    </row>
    <row r="57" spans="1:7" ht="12.75" customHeight="1" x14ac:dyDescent="0.25">
      <c r="A57" s="18" t="s">
        <v>107</v>
      </c>
      <c r="B57" s="18"/>
      <c r="C57" s="18"/>
      <c r="D57" s="18"/>
      <c r="E57" s="18"/>
    </row>
    <row r="58" spans="1:7" ht="12.75" customHeight="1" x14ac:dyDescent="0.25">
      <c r="A58" s="18" t="s">
        <v>108</v>
      </c>
      <c r="B58" s="18"/>
      <c r="C58" s="18"/>
      <c r="D58" s="18"/>
      <c r="E58" s="18"/>
    </row>
  </sheetData>
  <mergeCells count="1">
    <mergeCell ref="A1:G1"/>
  </mergeCells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4</vt:i4>
      </vt:variant>
    </vt:vector>
  </HeadingPairs>
  <TitlesOfParts>
    <vt:vector size="5" baseType="lpstr">
      <vt:lpstr>Бюджет</vt:lpstr>
      <vt:lpstr>Бюджет!APPT</vt:lpstr>
      <vt:lpstr>Бюджет!FIO</vt:lpstr>
      <vt:lpstr>Бюджет!LAST_CELL</vt:lpstr>
      <vt:lpstr>Бюджет!SIGN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Светлана Козина</dc:creator>
  <dc:description>POI HSSF rep:2.56.0.372</dc:description>
  <cp:lastModifiedBy>Светлана Козина</cp:lastModifiedBy>
  <cp:lastPrinted>2025-06-11T12:19:08Z</cp:lastPrinted>
  <dcterms:created xsi:type="dcterms:W3CDTF">2025-04-07T07:45:40Z</dcterms:created>
  <dcterms:modified xsi:type="dcterms:W3CDTF">2025-06-11T12:19:55Z</dcterms:modified>
</cp:coreProperties>
</file>