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Лист1!$A$4:$K$75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3" l="1"/>
  <c r="F70" i="3"/>
  <c r="F69" i="3"/>
  <c r="F59" i="3"/>
  <c r="F60" i="3"/>
  <c r="F61" i="3"/>
  <c r="F62" i="3"/>
  <c r="F63" i="3"/>
  <c r="F66" i="3"/>
  <c r="F67" i="3"/>
  <c r="F58" i="3"/>
  <c r="F44" i="3"/>
  <c r="F49" i="3"/>
  <c r="F53" i="3"/>
  <c r="F55" i="3"/>
  <c r="F56" i="3"/>
  <c r="F43" i="3"/>
  <c r="F40" i="3"/>
  <c r="F39" i="3"/>
  <c r="F8" i="3"/>
  <c r="F9" i="3"/>
  <c r="F11" i="3"/>
  <c r="F12" i="3"/>
  <c r="F13" i="3"/>
  <c r="F15" i="3"/>
  <c r="F16" i="3"/>
  <c r="F17" i="3"/>
  <c r="F19" i="3"/>
  <c r="F20" i="3"/>
  <c r="F22" i="3"/>
  <c r="F24" i="3"/>
  <c r="F25" i="3"/>
  <c r="F26" i="3"/>
  <c r="F27" i="3"/>
  <c r="F29" i="3"/>
  <c r="F31" i="3"/>
  <c r="F33" i="3"/>
  <c r="F34" i="3"/>
  <c r="F35" i="3"/>
  <c r="E14" i="3" l="1"/>
  <c r="F7" i="3" l="1"/>
  <c r="D42" i="3" l="1"/>
  <c r="E38" i="3" l="1"/>
  <c r="D38" i="3"/>
  <c r="D57" i="3" l="1"/>
  <c r="E42" i="3" l="1"/>
  <c r="F42" i="3" l="1"/>
  <c r="D14" i="3"/>
  <c r="F14" i="3" s="1"/>
  <c r="D6" i="3" l="1"/>
  <c r="E6" i="3"/>
  <c r="F6" i="3" l="1"/>
  <c r="D68" i="3"/>
  <c r="E68" i="3" l="1"/>
  <c r="F68" i="3" s="1"/>
  <c r="E57" i="3" l="1"/>
  <c r="F38" i="3"/>
  <c r="F57" i="3" l="1"/>
  <c r="E37" i="3"/>
  <c r="D37" i="3"/>
  <c r="D36" i="3" s="1"/>
  <c r="D5" i="3" s="1"/>
  <c r="F37" i="3" l="1"/>
  <c r="E36" i="3"/>
  <c r="F36" i="3" s="1"/>
  <c r="E5" i="3" l="1"/>
  <c r="F5" i="3" s="1"/>
</calcChain>
</file>

<file path=xl/sharedStrings.xml><?xml version="1.0" encoding="utf-8"?>
<sst xmlns="http://schemas.openxmlformats.org/spreadsheetml/2006/main" count="223" uniqueCount="153">
  <si>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</si>
  <si>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</si>
  <si>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</si>
  <si>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</si>
  <si>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</si>
  <si>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</si>
  <si>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</si>
  <si>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</si>
  <si>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</si>
  <si>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</si>
  <si>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</si>
  <si>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</si>
  <si>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</si>
  <si>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</si>
  <si>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</si>
  <si>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</si>
  <si>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</si>
  <si>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</si>
  <si>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</si>
  <si>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</si>
  <si>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</si>
  <si>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</si>
  <si>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</si>
  <si>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</si>
  <si>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</si>
  <si>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</si>
  <si>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</si>
  <si>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</si>
  <si>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</si>
  <si>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</si>
  <si>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</si>
  <si>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</si>
  <si>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</si>
  <si>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</si>
  <si>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</si>
  <si>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</si>
  <si>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</si>
  <si>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</si>
  <si>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</si>
  <si>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</si>
  <si>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</si>
  <si>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</si>
  <si>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</si>
  <si>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</si>
  <si>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</si>
  <si>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</si>
  <si>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</si>
  <si>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</si>
  <si>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</si>
  <si>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</si>
  <si>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</si>
  <si>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</si>
  <si>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</si>
  <si>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</si>
  <si>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</si>
  <si>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</si>
  <si>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</si>
  <si>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</si>
  <si>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</si>
  <si>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</si>
  <si>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</si>
  <si>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</si>
  <si>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</si>
  <si>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</si>
  <si>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</si>
  <si>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</si>
  <si>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</si>
  <si>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</si>
  <si>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</si>
  <si>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</si>
  <si>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</si>
  <si>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</si>
  <si>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</si>
  <si>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</si>
  <si>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</si>
  <si>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</si>
  <si>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</si>
  <si>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</si>
  <si>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</si>
  <si>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</si>
  <si>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</si>
  <si>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</si>
  <si>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</si>
  <si>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</si>
  <si>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</si>
  <si>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</si>
  <si>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</si>
  <si>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</si>
  <si>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</si>
  <si>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</si>
  <si>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</si>
  <si>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</si>
  <si>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</si>
  <si>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</si>
  <si>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</si>
  <si>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</si>
  <si>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</si>
  <si>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</si>
  <si>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</si>
  <si>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</si>
  <si>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</si>
  <si>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</si>
  <si>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</si>
  <si>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</si>
  <si>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</si>
  <si>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</si>
  <si>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</si>
  <si>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</si>
  <si>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</si>
  <si>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</si>
  <si>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</si>
  <si>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</si>
  <si>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</si>
  <si>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</si>
  <si>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</si>
  <si>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</si>
  <si>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</si>
  <si>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</si>
  <si>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</si>
  <si>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</si>
  <si>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</si>
  <si>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</si>
  <si>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</si>
  <si>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</si>
  <si>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</si>
  <si>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</si>
  <si>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</si>
  <si>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</si>
  <si>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</si>
  <si>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</si>
  <si>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</si>
  <si>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</si>
  <si>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</si>
  <si>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</si>
  <si>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</si>
  <si>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</si>
  <si>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</si>
  <si>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</si>
  <si>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</si>
  <si>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</si>
  <si>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</si>
  <si>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</si>
  <si>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</si>
  <si>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</si>
  <si>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</si>
  <si>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</si>
  <si>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</si>
  <si>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</si>
  <si>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</si>
  <si>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Исполнение бюджета Балахнинского муниципального округа по доходам на 01.04.2025</t>
  </si>
  <si>
    <t>Факт исполнения на 01.04.2025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</si>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</sst>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  <xf numFmtId="0" fontId="8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zoomScale="50" zoomScaleNormal="50" workbookViewId="0">
      <selection activeCell="A2" sqref="A2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4" t="s">
        <v>149</v>
      </c>
      <c r="B1" s="44"/>
      <c r="C1" s="44"/>
      <c r="D1" s="44"/>
      <c r="E1" s="44"/>
      <c r="F1" s="44"/>
    </row>
    <row r="2" spans="1:9" s="43" customFormat="1" ht="45.15" customHeight="1" x14ac:dyDescent="0.3">
      <c r="A2" s="40"/>
      <c r="B2" s="40"/>
      <c r="C2" s="40"/>
      <c r="D2" s="41"/>
      <c r="E2" s="41"/>
      <c r="F2" s="42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150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39">
        <f>D6+D36</f>
        <v>3654145.3000000007</v>
      </c>
      <c r="E5" s="39">
        <f>E6+E36</f>
        <v>649297.5</v>
      </c>
      <c r="F5" s="39">
        <f>E5/D5%</f>
        <v>17.768792609314136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38">
        <f>SUM(D7:D35)-D15-D16</f>
        <v>1518809.1000000006</v>
      </c>
      <c r="E6" s="38">
        <f>SUM(E7:E35)-E15-E16</f>
        <v>272488.39999999997</v>
      </c>
      <c r="F6" s="38">
        <f>E6/D6%</f>
        <v>17.940924899646696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6">
        <v>1073001.7</v>
      </c>
      <c r="E7" s="36">
        <v>196497.3</v>
      </c>
      <c r="F7" s="36">
        <f>E7/D7%</f>
        <v>18.31286008214153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6">
        <v>28337.3</v>
      </c>
      <c r="E8" s="36">
        <v>6808.4</v>
      </c>
      <c r="F8" s="36">
        <f t="shared" ref="F8:F35" si="0">E8/D8%</f>
        <v>24.026283379150449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6">
        <v>85180.6</v>
      </c>
      <c r="E9" s="36">
        <v>5641.1</v>
      </c>
      <c r="F9" s="36">
        <f t="shared" si="0"/>
        <v>6.6225173337590952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36">
        <v>0</v>
      </c>
      <c r="E10" s="36">
        <v>13.4</v>
      </c>
      <c r="F10" s="3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36">
        <v>2</v>
      </c>
      <c r="E11" s="36">
        <v>2.2999999999999998</v>
      </c>
      <c r="F11" s="36">
        <f t="shared" si="0"/>
        <v>114.99999999999999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36">
        <v>17345.8</v>
      </c>
      <c r="E12" s="36">
        <v>6068.1</v>
      </c>
      <c r="F12" s="36">
        <f t="shared" si="0"/>
        <v>34.98310830287447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36">
        <v>64912.1</v>
      </c>
      <c r="E13" s="36">
        <v>3166.6</v>
      </c>
      <c r="F13" s="36">
        <f t="shared" si="0"/>
        <v>4.8782892557781983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36">
        <f>D15+D16</f>
        <v>61277.200000000004</v>
      </c>
      <c r="E14" s="36">
        <f>E15+E16</f>
        <v>13026.3</v>
      </c>
      <c r="F14" s="36">
        <f t="shared" si="0"/>
        <v>21.257988289282146</v>
      </c>
    </row>
    <row r="15" spans="1:9" s="19" customFormat="1" ht="35.1" customHeight="1" x14ac:dyDescent="0.35">
      <c r="A15" s="21" t="s">
        <v>129</v>
      </c>
      <c r="B15" s="17" t="s">
        <v>102</v>
      </c>
      <c r="C15" s="18" t="s">
        <v>123</v>
      </c>
      <c r="D15" s="37">
        <v>36286.300000000003</v>
      </c>
      <c r="E15" s="37">
        <v>10907.8</v>
      </c>
      <c r="F15" s="37">
        <f t="shared" si="0"/>
        <v>30.060380915111207</v>
      </c>
    </row>
    <row r="16" spans="1:9" s="19" customFormat="1" ht="35.1" customHeight="1" x14ac:dyDescent="0.35">
      <c r="A16" s="21" t="s">
        <v>128</v>
      </c>
      <c r="B16" s="17" t="s">
        <v>102</v>
      </c>
      <c r="C16" s="20" t="s">
        <v>124</v>
      </c>
      <c r="D16" s="37">
        <v>24990.9</v>
      </c>
      <c r="E16" s="37">
        <v>2118.5</v>
      </c>
      <c r="F16" s="37">
        <f t="shared" si="0"/>
        <v>8.4770856591799415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36">
        <v>47176.5</v>
      </c>
      <c r="E17" s="36">
        <v>8571.9</v>
      </c>
      <c r="F17" s="36">
        <f t="shared" si="0"/>
        <v>18.169851515055164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36">
        <v>0</v>
      </c>
      <c r="E18" s="36">
        <v>0</v>
      </c>
      <c r="F18" s="3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36">
        <v>41386.699999999997</v>
      </c>
      <c r="E19" s="36">
        <v>2987.3</v>
      </c>
      <c r="F19" s="36">
        <f t="shared" si="0"/>
        <v>7.2180193153839287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36">
        <v>1677.6</v>
      </c>
      <c r="E20" s="36">
        <v>93</v>
      </c>
      <c r="F20" s="36">
        <f t="shared" si="0"/>
        <v>5.5436337625178824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36">
        <v>0</v>
      </c>
      <c r="E21" s="36">
        <v>32.1</v>
      </c>
      <c r="F21" s="3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36">
        <v>9549.6</v>
      </c>
      <c r="E22" s="36">
        <v>855.7</v>
      </c>
      <c r="F22" s="36">
        <f t="shared" si="0"/>
        <v>8.9605847365334661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36">
        <v>0</v>
      </c>
      <c r="E23" s="36">
        <v>0</v>
      </c>
      <c r="F23" s="36"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36">
        <v>16608.7</v>
      </c>
      <c r="E24" s="36">
        <v>1357.5</v>
      </c>
      <c r="F24" s="36">
        <f t="shared" si="0"/>
        <v>8.1734271797311031</v>
      </c>
    </row>
    <row r="25" spans="1:6" ht="89.2" customHeight="1" x14ac:dyDescent="0.35">
      <c r="A25" s="5" t="s">
        <v>89</v>
      </c>
      <c r="B25" s="8" t="s">
        <v>102</v>
      </c>
      <c r="C25" s="16" t="s">
        <v>90</v>
      </c>
      <c r="D25" s="36">
        <v>1337.3</v>
      </c>
      <c r="E25" s="36">
        <v>295</v>
      </c>
      <c r="F25" s="36">
        <f t="shared" si="0"/>
        <v>22.059373364241385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36">
        <v>30824</v>
      </c>
      <c r="E26" s="36">
        <v>3668.5</v>
      </c>
      <c r="F26" s="36">
        <f t="shared" si="0"/>
        <v>11.901440436023877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36">
        <v>853.6</v>
      </c>
      <c r="E27" s="36">
        <v>230</v>
      </c>
      <c r="F27" s="36">
        <f t="shared" si="0"/>
        <v>26.944704779756329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36">
        <v>0</v>
      </c>
      <c r="E28" s="36">
        <v>98</v>
      </c>
      <c r="F28" s="3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36">
        <v>4500</v>
      </c>
      <c r="E29" s="36">
        <v>364.9</v>
      </c>
      <c r="F29" s="36">
        <f t="shared" si="0"/>
        <v>8.1088888888888881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36">
        <v>0</v>
      </c>
      <c r="E30" s="36">
        <v>0</v>
      </c>
      <c r="F30" s="3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36">
        <v>5052</v>
      </c>
      <c r="E31" s="36">
        <v>5194</v>
      </c>
      <c r="F31" s="36">
        <f t="shared" si="0"/>
        <v>102.81076801266825</v>
      </c>
    </row>
    <row r="32" spans="1:6" ht="76.599999999999994" customHeight="1" x14ac:dyDescent="0.35">
      <c r="A32" s="6" t="s">
        <v>151</v>
      </c>
      <c r="B32" s="8" t="s">
        <v>102</v>
      </c>
      <c r="C32" s="3" t="s">
        <v>152</v>
      </c>
      <c r="D32" s="36">
        <v>0</v>
      </c>
      <c r="E32" s="36">
        <v>1418.8</v>
      </c>
      <c r="F32" s="36">
        <v>0</v>
      </c>
    </row>
    <row r="33" spans="1:6" ht="54" customHeight="1" x14ac:dyDescent="0.35">
      <c r="A33" s="6" t="s">
        <v>39</v>
      </c>
      <c r="B33" s="8" t="s">
        <v>102</v>
      </c>
      <c r="C33" s="3" t="s">
        <v>40</v>
      </c>
      <c r="D33" s="36">
        <v>10993.2</v>
      </c>
      <c r="E33" s="36">
        <v>0</v>
      </c>
      <c r="F33" s="36">
        <f t="shared" si="0"/>
        <v>0</v>
      </c>
    </row>
    <row r="34" spans="1:6" ht="32.799999999999997" customHeight="1" x14ac:dyDescent="0.35">
      <c r="A34" s="6" t="s">
        <v>82</v>
      </c>
      <c r="B34" s="8" t="s">
        <v>102</v>
      </c>
      <c r="C34" s="3" t="s">
        <v>41</v>
      </c>
      <c r="D34" s="36">
        <v>17216.099999999999</v>
      </c>
      <c r="E34" s="36">
        <v>14520</v>
      </c>
      <c r="F34" s="36">
        <f t="shared" si="0"/>
        <v>84.33965880774393</v>
      </c>
    </row>
    <row r="35" spans="1:6" ht="33.049999999999997" customHeight="1" x14ac:dyDescent="0.35">
      <c r="A35" s="6" t="s">
        <v>83</v>
      </c>
      <c r="B35" s="8" t="s">
        <v>102</v>
      </c>
      <c r="C35" s="3" t="s">
        <v>42</v>
      </c>
      <c r="D35" s="36">
        <v>1577.1</v>
      </c>
      <c r="E35" s="36">
        <v>1578.2</v>
      </c>
      <c r="F35" s="36">
        <f t="shared" si="0"/>
        <v>100.06974827214509</v>
      </c>
    </row>
    <row r="36" spans="1:6" s="1" customFormat="1" ht="52.25" customHeight="1" x14ac:dyDescent="0.35">
      <c r="A36" s="25" t="s">
        <v>43</v>
      </c>
      <c r="B36" s="26" t="s">
        <v>102</v>
      </c>
      <c r="C36" s="27" t="s">
        <v>44</v>
      </c>
      <c r="D36" s="38">
        <f>D37+D73+D75+D74+D71+D72</f>
        <v>2135336.2000000002</v>
      </c>
      <c r="E36" s="38">
        <f>E37+E73+E75+E74+E71+E72</f>
        <v>376809.10000000009</v>
      </c>
      <c r="F36" s="38">
        <f t="shared" ref="F36:F42" si="1">E36/D36%</f>
        <v>17.646359388278064</v>
      </c>
    </row>
    <row r="37" spans="1:6" s="1" customFormat="1" ht="52.25" customHeight="1" x14ac:dyDescent="0.35">
      <c r="A37" s="25" t="s">
        <v>45</v>
      </c>
      <c r="B37" s="26" t="s">
        <v>102</v>
      </c>
      <c r="C37" s="27" t="s">
        <v>46</v>
      </c>
      <c r="D37" s="38">
        <f>D38+D42+D57+D68</f>
        <v>2137089.8000000003</v>
      </c>
      <c r="E37" s="38">
        <f>E38+E42+E57+E68</f>
        <v>379903.90000000008</v>
      </c>
      <c r="F37" s="38">
        <f t="shared" si="1"/>
        <v>17.776693333148661</v>
      </c>
    </row>
    <row r="38" spans="1:6" s="1" customFormat="1" ht="52.25" customHeight="1" x14ac:dyDescent="0.35">
      <c r="A38" s="25" t="s">
        <v>47</v>
      </c>
      <c r="B38" s="26" t="s">
        <v>102</v>
      </c>
      <c r="C38" s="27" t="s">
        <v>48</v>
      </c>
      <c r="D38" s="38">
        <f>D39+D40+D41</f>
        <v>218189.7</v>
      </c>
      <c r="E38" s="38">
        <f>E39+E40+E41</f>
        <v>51820.1</v>
      </c>
      <c r="F38" s="38">
        <f t="shared" si="1"/>
        <v>23.750021197150918</v>
      </c>
    </row>
    <row r="39" spans="1:6" ht="51.75" customHeight="1" x14ac:dyDescent="0.35">
      <c r="A39" s="6" t="s">
        <v>98</v>
      </c>
      <c r="B39" s="8" t="s">
        <v>102</v>
      </c>
      <c r="C39" s="4" t="s">
        <v>99</v>
      </c>
      <c r="D39" s="36">
        <v>131540</v>
      </c>
      <c r="E39" s="36">
        <v>31240.799999999999</v>
      </c>
      <c r="F39" s="36">
        <f>E39/D39%</f>
        <v>23.750038011251327</v>
      </c>
    </row>
    <row r="40" spans="1:6" ht="50.25" customHeight="1" x14ac:dyDescent="0.35">
      <c r="A40" s="6" t="s">
        <v>100</v>
      </c>
      <c r="B40" s="8" t="s">
        <v>102</v>
      </c>
      <c r="C40" s="4" t="s">
        <v>101</v>
      </c>
      <c r="D40" s="36">
        <v>86649.7</v>
      </c>
      <c r="E40" s="36">
        <v>20579.3</v>
      </c>
      <c r="F40" s="36">
        <f t="shared" ref="F40:F41" si="2">E40/D40%</f>
        <v>23.74999567222968</v>
      </c>
    </row>
    <row r="41" spans="1:6" ht="50.25" customHeight="1" x14ac:dyDescent="0.35">
      <c r="A41" s="6" t="s">
        <v>146</v>
      </c>
      <c r="B41" s="8" t="s">
        <v>102</v>
      </c>
      <c r="C41" s="4" t="s">
        <v>147</v>
      </c>
      <c r="D41" s="36">
        <v>0</v>
      </c>
      <c r="E41" s="36">
        <v>0</v>
      </c>
      <c r="F41" s="36">
        <v>0</v>
      </c>
    </row>
    <row r="42" spans="1:6" s="1" customFormat="1" ht="52.25" customHeight="1" x14ac:dyDescent="0.35">
      <c r="A42" s="25" t="s">
        <v>49</v>
      </c>
      <c r="B42" s="26" t="s">
        <v>102</v>
      </c>
      <c r="C42" s="27" t="s">
        <v>50</v>
      </c>
      <c r="D42" s="38">
        <f>SUM(D43:D56)</f>
        <v>531882.9</v>
      </c>
      <c r="E42" s="38">
        <f>SUM(E43:E56)</f>
        <v>20219.400000000001</v>
      </c>
      <c r="F42" s="38">
        <f t="shared" si="1"/>
        <v>3.8014758511694962</v>
      </c>
    </row>
    <row r="43" spans="1:6" s="1" customFormat="1" ht="44.1" customHeight="1" x14ac:dyDescent="0.35">
      <c r="A43" s="7" t="s">
        <v>136</v>
      </c>
      <c r="B43" s="8" t="s">
        <v>102</v>
      </c>
      <c r="C43" s="4" t="s">
        <v>135</v>
      </c>
      <c r="D43" s="36">
        <v>7434.9</v>
      </c>
      <c r="E43" s="36">
        <v>3809</v>
      </c>
      <c r="F43" s="36">
        <f>E43/D43%</f>
        <v>51.231354826561223</v>
      </c>
    </row>
    <row r="44" spans="1:6" s="1" customFormat="1" ht="62.5" customHeight="1" x14ac:dyDescent="0.35">
      <c r="A44" s="7" t="s">
        <v>107</v>
      </c>
      <c r="B44" s="8" t="s">
        <v>102</v>
      </c>
      <c r="C44" s="4" t="s">
        <v>108</v>
      </c>
      <c r="D44" s="36">
        <v>14168.7</v>
      </c>
      <c r="E44" s="36">
        <v>0</v>
      </c>
      <c r="F44" s="36">
        <f t="shared" ref="F44:F56" si="3">E44/D44%</f>
        <v>0</v>
      </c>
    </row>
    <row r="45" spans="1:6" s="1" customFormat="1" ht="85.05" customHeight="1" x14ac:dyDescent="0.35">
      <c r="A45" s="9" t="s">
        <v>114</v>
      </c>
      <c r="B45" s="8" t="s">
        <v>102</v>
      </c>
      <c r="C45" s="4" t="s">
        <v>51</v>
      </c>
      <c r="D45" s="36">
        <v>0</v>
      </c>
      <c r="E45" s="36">
        <v>0</v>
      </c>
      <c r="F45" s="36">
        <v>0</v>
      </c>
    </row>
    <row r="46" spans="1:6" s="1" customFormat="1" ht="54.8" customHeight="1" x14ac:dyDescent="0.35">
      <c r="A46" s="9" t="s">
        <v>121</v>
      </c>
      <c r="B46" s="8" t="s">
        <v>102</v>
      </c>
      <c r="C46" s="4" t="s">
        <v>122</v>
      </c>
      <c r="D46" s="36">
        <v>0</v>
      </c>
      <c r="E46" s="36">
        <v>0</v>
      </c>
      <c r="F46" s="36">
        <v>0</v>
      </c>
    </row>
    <row r="47" spans="1:6" s="1" customFormat="1" ht="59.1" customHeight="1" x14ac:dyDescent="0.35">
      <c r="A47" s="9" t="s">
        <v>134</v>
      </c>
      <c r="B47" s="8" t="s">
        <v>102</v>
      </c>
      <c r="C47" s="4" t="s">
        <v>133</v>
      </c>
      <c r="D47" s="36">
        <v>0</v>
      </c>
      <c r="E47" s="36">
        <v>0</v>
      </c>
      <c r="F47" s="36">
        <v>0</v>
      </c>
    </row>
    <row r="48" spans="1:6" s="1" customFormat="1" ht="46.35" customHeight="1" x14ac:dyDescent="0.35">
      <c r="A48" s="9" t="s">
        <v>120</v>
      </c>
      <c r="B48" s="8" t="s">
        <v>102</v>
      </c>
      <c r="C48" s="4" t="s">
        <v>119</v>
      </c>
      <c r="D48" s="36">
        <v>0</v>
      </c>
      <c r="E48" s="36">
        <v>0</v>
      </c>
      <c r="F48" s="36">
        <v>0</v>
      </c>
    </row>
    <row r="49" spans="1:11" s="1" customFormat="1" ht="46.35" customHeight="1" x14ac:dyDescent="0.35">
      <c r="A49" s="7" t="s">
        <v>52</v>
      </c>
      <c r="B49" s="8" t="s">
        <v>102</v>
      </c>
      <c r="C49" s="4" t="s">
        <v>53</v>
      </c>
      <c r="D49" s="36">
        <v>40448.300000000003</v>
      </c>
      <c r="E49" s="36">
        <v>8089.7</v>
      </c>
      <c r="F49" s="36">
        <f t="shared" si="3"/>
        <v>20.000098891671591</v>
      </c>
    </row>
    <row r="50" spans="1:11" s="1" customFormat="1" ht="46.35" customHeight="1" x14ac:dyDescent="0.35">
      <c r="A50" s="7" t="s">
        <v>54</v>
      </c>
      <c r="B50" s="8" t="s">
        <v>102</v>
      </c>
      <c r="C50" s="4" t="s">
        <v>55</v>
      </c>
      <c r="D50" s="36">
        <v>0</v>
      </c>
      <c r="E50" s="36">
        <v>0</v>
      </c>
      <c r="F50" s="36">
        <v>0</v>
      </c>
    </row>
    <row r="51" spans="1:11" s="1" customFormat="1" ht="38.950000000000003" customHeight="1" x14ac:dyDescent="0.35">
      <c r="A51" s="7" t="s">
        <v>56</v>
      </c>
      <c r="B51" s="8" t="s">
        <v>102</v>
      </c>
      <c r="C51" s="4" t="s">
        <v>57</v>
      </c>
      <c r="D51" s="36">
        <v>0</v>
      </c>
      <c r="E51" s="36">
        <v>0</v>
      </c>
      <c r="F51" s="36">
        <v>0</v>
      </c>
    </row>
    <row r="52" spans="1:11" s="1" customFormat="1" ht="43.55" customHeight="1" x14ac:dyDescent="0.35">
      <c r="A52" s="7" t="s">
        <v>142</v>
      </c>
      <c r="B52" s="8" t="s">
        <v>102</v>
      </c>
      <c r="C52" s="4" t="s">
        <v>143</v>
      </c>
      <c r="D52" s="36">
        <v>0</v>
      </c>
      <c r="E52" s="36">
        <v>0</v>
      </c>
      <c r="F52" s="36">
        <v>0</v>
      </c>
    </row>
    <row r="53" spans="1:11" s="1" customFormat="1" ht="43.55" customHeight="1" x14ac:dyDescent="0.35">
      <c r="A53" s="7" t="s">
        <v>58</v>
      </c>
      <c r="B53" s="8" t="s">
        <v>102</v>
      </c>
      <c r="C53" s="4" t="s">
        <v>59</v>
      </c>
      <c r="D53" s="36">
        <v>360.4</v>
      </c>
      <c r="E53" s="36">
        <v>227.1</v>
      </c>
      <c r="F53" s="36">
        <f t="shared" si="3"/>
        <v>63.013318534961158</v>
      </c>
    </row>
    <row r="54" spans="1:11" s="1" customFormat="1" ht="56.45" customHeight="1" x14ac:dyDescent="0.35">
      <c r="A54" s="7" t="s">
        <v>139</v>
      </c>
      <c r="B54" s="8" t="s">
        <v>102</v>
      </c>
      <c r="C54" s="4" t="s">
        <v>138</v>
      </c>
      <c r="D54" s="36">
        <v>0</v>
      </c>
      <c r="E54" s="36">
        <v>0</v>
      </c>
      <c r="F54" s="36">
        <v>0</v>
      </c>
    </row>
    <row r="55" spans="1:11" s="1" customFormat="1" ht="46.35" customHeight="1" x14ac:dyDescent="0.35">
      <c r="A55" s="7" t="s">
        <v>103</v>
      </c>
      <c r="B55" s="8" t="s">
        <v>102</v>
      </c>
      <c r="C55" s="4" t="s">
        <v>60</v>
      </c>
      <c r="D55" s="36">
        <v>16296.5</v>
      </c>
      <c r="E55" s="36">
        <v>0</v>
      </c>
      <c r="F55" s="36">
        <f t="shared" si="3"/>
        <v>0</v>
      </c>
    </row>
    <row r="56" spans="1:11" s="1" customFormat="1" ht="43.55" customHeight="1" x14ac:dyDescent="0.35">
      <c r="A56" s="7" t="s">
        <v>61</v>
      </c>
      <c r="B56" s="8" t="s">
        <v>102</v>
      </c>
      <c r="C56" s="4" t="s">
        <v>62</v>
      </c>
      <c r="D56" s="36">
        <v>453174.1</v>
      </c>
      <c r="E56" s="36">
        <v>8093.6</v>
      </c>
      <c r="F56" s="36">
        <f t="shared" si="3"/>
        <v>1.785980266745165</v>
      </c>
    </row>
    <row r="57" spans="1:11" s="1" customFormat="1" ht="52.25" customHeight="1" x14ac:dyDescent="0.35">
      <c r="A57" s="25" t="s">
        <v>63</v>
      </c>
      <c r="B57" s="26" t="s">
        <v>102</v>
      </c>
      <c r="C57" s="27" t="s">
        <v>64</v>
      </c>
      <c r="D57" s="38">
        <f>SUM(D58:D67)</f>
        <v>1312385.8</v>
      </c>
      <c r="E57" s="38">
        <f>SUM(E58:E67)</f>
        <v>301213.70000000007</v>
      </c>
      <c r="F57" s="38">
        <f>E57/D57%</f>
        <v>22.951612246947512</v>
      </c>
    </row>
    <row r="58" spans="1:11" s="1" customFormat="1" ht="42.05" customHeight="1" x14ac:dyDescent="0.35">
      <c r="A58" s="7" t="s">
        <v>65</v>
      </c>
      <c r="B58" s="8" t="s">
        <v>102</v>
      </c>
      <c r="C58" s="4" t="s">
        <v>66</v>
      </c>
      <c r="D58" s="36">
        <v>1149923.3</v>
      </c>
      <c r="E58" s="36">
        <v>269166.5</v>
      </c>
      <c r="F58" s="36">
        <f>E58/D58%</f>
        <v>23.407343776754502</v>
      </c>
    </row>
    <row r="59" spans="1:11" s="1" customFormat="1" ht="64.5" customHeight="1" x14ac:dyDescent="0.35">
      <c r="A59" s="7" t="s">
        <v>67</v>
      </c>
      <c r="B59" s="8" t="s">
        <v>102</v>
      </c>
      <c r="C59" s="4" t="s">
        <v>68</v>
      </c>
      <c r="D59" s="36">
        <v>21457</v>
      </c>
      <c r="E59" s="36">
        <v>5364.2</v>
      </c>
      <c r="F59" s="36">
        <f t="shared" ref="F59:F67" si="4">E59/D59%</f>
        <v>24.99976697581209</v>
      </c>
      <c r="J59" s="10"/>
      <c r="K59" s="10"/>
    </row>
    <row r="60" spans="1:11" s="1" customFormat="1" ht="47.95" customHeight="1" x14ac:dyDescent="0.35">
      <c r="A60" s="7" t="s">
        <v>118</v>
      </c>
      <c r="B60" s="8" t="s">
        <v>102</v>
      </c>
      <c r="C60" s="4" t="s">
        <v>117</v>
      </c>
      <c r="D60" s="36">
        <v>977.2</v>
      </c>
      <c r="E60" s="36">
        <v>977.2</v>
      </c>
      <c r="F60" s="36">
        <f t="shared" si="4"/>
        <v>100</v>
      </c>
      <c r="J60" s="11"/>
      <c r="K60" s="11"/>
    </row>
    <row r="61" spans="1:11" s="1" customFormat="1" ht="47.95" customHeight="1" x14ac:dyDescent="0.35">
      <c r="A61" s="7" t="s">
        <v>69</v>
      </c>
      <c r="B61" s="8" t="s">
        <v>102</v>
      </c>
      <c r="C61" s="4" t="s">
        <v>70</v>
      </c>
      <c r="D61" s="36">
        <v>68607</v>
      </c>
      <c r="E61" s="36">
        <v>7788.6</v>
      </c>
      <c r="F61" s="36">
        <f t="shared" si="4"/>
        <v>11.352485897940443</v>
      </c>
    </row>
    <row r="62" spans="1:11" s="1" customFormat="1" ht="47.95" customHeight="1" x14ac:dyDescent="0.35">
      <c r="A62" s="7" t="s">
        <v>115</v>
      </c>
      <c r="B62" s="8" t="s">
        <v>102</v>
      </c>
      <c r="C62" s="4" t="s">
        <v>71</v>
      </c>
      <c r="D62" s="36">
        <v>1678.4</v>
      </c>
      <c r="E62" s="36">
        <v>251.9</v>
      </c>
      <c r="F62" s="36">
        <f t="shared" si="4"/>
        <v>15.008341277407052</v>
      </c>
    </row>
    <row r="63" spans="1:11" s="1" customFormat="1" ht="47.95" customHeight="1" x14ac:dyDescent="0.35">
      <c r="A63" s="7" t="s">
        <v>72</v>
      </c>
      <c r="B63" s="8" t="s">
        <v>102</v>
      </c>
      <c r="C63" s="4" t="s">
        <v>73</v>
      </c>
      <c r="D63" s="36">
        <v>19.3</v>
      </c>
      <c r="E63" s="36">
        <v>0</v>
      </c>
      <c r="F63" s="36">
        <f t="shared" si="4"/>
        <v>0</v>
      </c>
    </row>
    <row r="64" spans="1:11" s="1" customFormat="1" ht="47.95" customHeight="1" x14ac:dyDescent="0.35">
      <c r="A64" s="7" t="s">
        <v>126</v>
      </c>
      <c r="B64" s="8" t="s">
        <v>102</v>
      </c>
      <c r="C64" s="4" t="s">
        <v>137</v>
      </c>
      <c r="D64" s="36">
        <v>0</v>
      </c>
      <c r="E64" s="36">
        <v>0</v>
      </c>
      <c r="F64" s="36">
        <v>0</v>
      </c>
    </row>
    <row r="65" spans="1:6" s="1" customFormat="1" ht="58.05" customHeight="1" x14ac:dyDescent="0.35">
      <c r="A65" s="7" t="s">
        <v>144</v>
      </c>
      <c r="B65" s="8" t="s">
        <v>102</v>
      </c>
      <c r="C65" s="4" t="s">
        <v>145</v>
      </c>
      <c r="D65" s="36">
        <v>0</v>
      </c>
      <c r="E65" s="36">
        <v>0</v>
      </c>
      <c r="F65" s="36">
        <v>0</v>
      </c>
    </row>
    <row r="66" spans="1:6" s="1" customFormat="1" ht="83.95" customHeight="1" x14ac:dyDescent="0.35">
      <c r="A66" s="7" t="s">
        <v>116</v>
      </c>
      <c r="B66" s="8" t="s">
        <v>102</v>
      </c>
      <c r="C66" s="4" t="s">
        <v>74</v>
      </c>
      <c r="D66" s="36">
        <v>57340.1</v>
      </c>
      <c r="E66" s="36">
        <v>14569.4</v>
      </c>
      <c r="F66" s="36">
        <f t="shared" si="4"/>
        <v>25.408745363192601</v>
      </c>
    </row>
    <row r="67" spans="1:6" s="1" customFormat="1" ht="42.05" customHeight="1" x14ac:dyDescent="0.35">
      <c r="A67" s="7" t="s">
        <v>104</v>
      </c>
      <c r="B67" s="8" t="s">
        <v>102</v>
      </c>
      <c r="C67" s="4" t="s">
        <v>105</v>
      </c>
      <c r="D67" s="36">
        <v>12383.5</v>
      </c>
      <c r="E67" s="36">
        <v>3095.9</v>
      </c>
      <c r="F67" s="36">
        <f t="shared" si="4"/>
        <v>25.000201881535915</v>
      </c>
    </row>
    <row r="68" spans="1:6" s="1" customFormat="1" ht="52.25" customHeight="1" x14ac:dyDescent="0.35">
      <c r="A68" s="25" t="s">
        <v>132</v>
      </c>
      <c r="B68" s="33" t="s">
        <v>102</v>
      </c>
      <c r="C68" s="27" t="s">
        <v>75</v>
      </c>
      <c r="D68" s="38">
        <f>D70+D69</f>
        <v>74631.399999999994</v>
      </c>
      <c r="E68" s="38">
        <f>+E70+E69</f>
        <v>6650.7000000000007</v>
      </c>
      <c r="F68" s="38">
        <f>E68/D68%</f>
        <v>8.9113965435460152</v>
      </c>
    </row>
    <row r="69" spans="1:6" s="1" customFormat="1" ht="62.2" customHeight="1" x14ac:dyDescent="0.35">
      <c r="A69" s="6" t="s">
        <v>109</v>
      </c>
      <c r="B69" s="8" t="s">
        <v>102</v>
      </c>
      <c r="C69" s="4" t="s">
        <v>110</v>
      </c>
      <c r="D69" s="36">
        <v>4817.7</v>
      </c>
      <c r="E69" s="36">
        <v>1204.4000000000001</v>
      </c>
      <c r="F69" s="36">
        <f>E69/D69%</f>
        <v>24.999481080183493</v>
      </c>
    </row>
    <row r="70" spans="1:6" ht="42.05" customHeight="1" x14ac:dyDescent="0.35">
      <c r="A70" s="7" t="s">
        <v>106</v>
      </c>
      <c r="B70" s="8" t="s">
        <v>102</v>
      </c>
      <c r="C70" s="4" t="s">
        <v>97</v>
      </c>
      <c r="D70" s="36">
        <v>69813.7</v>
      </c>
      <c r="E70" s="36">
        <v>5446.3</v>
      </c>
      <c r="F70" s="36">
        <f>E70/D70%</f>
        <v>7.8011908837377204</v>
      </c>
    </row>
    <row r="71" spans="1:6" s="1" customFormat="1" ht="52.25" customHeight="1" x14ac:dyDescent="0.35">
      <c r="A71" s="25" t="s">
        <v>95</v>
      </c>
      <c r="B71" s="26" t="s">
        <v>102</v>
      </c>
      <c r="C71" s="27" t="s">
        <v>96</v>
      </c>
      <c r="D71" s="38">
        <v>0</v>
      </c>
      <c r="E71" s="38">
        <v>0</v>
      </c>
      <c r="F71" s="38">
        <v>0</v>
      </c>
    </row>
    <row r="72" spans="1:6" s="1" customFormat="1" ht="79" customHeight="1" x14ac:dyDescent="0.35">
      <c r="A72" s="25" t="s">
        <v>141</v>
      </c>
      <c r="B72" s="26" t="s">
        <v>102</v>
      </c>
      <c r="C72" s="27" t="s">
        <v>140</v>
      </c>
      <c r="D72" s="38">
        <v>0</v>
      </c>
      <c r="E72" s="38">
        <v>0</v>
      </c>
      <c r="F72" s="38">
        <v>0</v>
      </c>
    </row>
    <row r="73" spans="1:6" s="1" customFormat="1" ht="52.25" customHeight="1" x14ac:dyDescent="0.35">
      <c r="A73" s="25" t="s">
        <v>76</v>
      </c>
      <c r="B73" s="26" t="s">
        <v>102</v>
      </c>
      <c r="C73" s="27" t="s">
        <v>77</v>
      </c>
      <c r="D73" s="38">
        <v>0</v>
      </c>
      <c r="E73" s="38">
        <v>0</v>
      </c>
      <c r="F73" s="38">
        <v>0</v>
      </c>
    </row>
    <row r="74" spans="1:6" s="1" customFormat="1" ht="72" customHeight="1" x14ac:dyDescent="0.35">
      <c r="A74" s="25" t="s">
        <v>86</v>
      </c>
      <c r="B74" s="26" t="s">
        <v>102</v>
      </c>
      <c r="C74" s="27" t="s">
        <v>87</v>
      </c>
      <c r="D74" s="38">
        <v>8971</v>
      </c>
      <c r="E74" s="38">
        <v>8971</v>
      </c>
      <c r="F74" s="38">
        <v>0</v>
      </c>
    </row>
    <row r="75" spans="1:6" s="1" customFormat="1" ht="54" customHeight="1" x14ac:dyDescent="0.35">
      <c r="A75" s="25" t="s">
        <v>78</v>
      </c>
      <c r="B75" s="26" t="s">
        <v>102</v>
      </c>
      <c r="C75" s="27" t="s">
        <v>79</v>
      </c>
      <c r="D75" s="38">
        <v>-10724.6</v>
      </c>
      <c r="E75" s="38">
        <v>-12065.8</v>
      </c>
      <c r="F75" s="38">
        <f>E75/D75%</f>
        <v>112.50582772317847</v>
      </c>
    </row>
    <row r="76" spans="1:6" ht="24.85" customHeight="1" x14ac:dyDescent="0.35">
      <c r="D76" s="35"/>
      <c r="F76" s="35"/>
    </row>
    <row r="77" spans="1:6" ht="24.85" customHeight="1" x14ac:dyDescent="0.35"/>
    <row r="78" spans="1:6" ht="24.85" customHeight="1" x14ac:dyDescent="0.35"/>
    <row r="79" spans="1:6" ht="24.85" customHeight="1" x14ac:dyDescent="0.35">
      <c r="A79" s="12" t="s">
        <v>113</v>
      </c>
      <c r="D79" s="12" t="s">
        <v>85</v>
      </c>
    </row>
    <row r="80" spans="1:6" ht="24.85" customHeight="1" x14ac:dyDescent="0.35"/>
    <row r="81" spans="5:5" ht="24.85" customHeight="1" x14ac:dyDescent="0.35"/>
    <row r="82" spans="5:5" x14ac:dyDescent="0.35">
      <c r="E82" s="15"/>
    </row>
  </sheetData>
  <autoFilter ref="A4:K75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2025-04-09T12:34:00Z</dcterms:modified>
</cp:coreProperties>
</file>