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Лист1!$A$4:$K$74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3" l="1"/>
  <c r="F68" i="3"/>
  <c r="F58" i="3"/>
  <c r="F59" i="3"/>
  <c r="F60" i="3"/>
  <c r="F61" i="3"/>
  <c r="F62" i="3"/>
  <c r="F63" i="3"/>
  <c r="F64" i="3"/>
  <c r="F65" i="3"/>
  <c r="F66" i="3"/>
  <c r="F57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2" i="3"/>
  <c r="F40" i="3"/>
  <c r="F39" i="3"/>
  <c r="F38" i="3"/>
  <c r="F8" i="3"/>
  <c r="F9" i="3"/>
  <c r="F11" i="3"/>
  <c r="F12" i="3"/>
  <c r="F13" i="3"/>
  <c r="F15" i="3"/>
  <c r="F16" i="3"/>
  <c r="F17" i="3"/>
  <c r="F19" i="3"/>
  <c r="F20" i="3"/>
  <c r="F21" i="3"/>
  <c r="F22" i="3"/>
  <c r="F23" i="3"/>
  <c r="F24" i="3"/>
  <c r="F25" i="3"/>
  <c r="F26" i="3"/>
  <c r="F27" i="3"/>
  <c r="F28" i="3"/>
  <c r="F29" i="3"/>
  <c r="F31" i="3"/>
  <c r="F32" i="3"/>
  <c r="F33" i="3"/>
  <c r="F34" i="3"/>
  <c r="F7" i="3"/>
  <c r="F74" i="3" l="1"/>
  <c r="F73" i="3"/>
  <c r="E37" i="3"/>
  <c r="D37" i="3"/>
  <c r="E14" i="3"/>
  <c r="D56" i="3" l="1"/>
  <c r="D41" i="3" l="1"/>
  <c r="E41" i="3"/>
  <c r="F41" i="3" l="1"/>
  <c r="D14" i="3"/>
  <c r="D6" i="3" l="1"/>
  <c r="F14" i="3"/>
  <c r="E6" i="3"/>
  <c r="F6" i="3" l="1"/>
  <c r="D67" i="3"/>
  <c r="E67" i="3" l="1"/>
  <c r="F67" i="3" s="1"/>
  <c r="E56" i="3" l="1"/>
  <c r="F56" i="3" s="1"/>
  <c r="F37" i="3"/>
  <c r="D36" i="3" l="1"/>
  <c r="D35" i="3" s="1"/>
  <c r="D5" i="3" s="1"/>
  <c r="E36" i="3"/>
  <c r="F36" i="3" l="1"/>
  <c r="E35" i="3"/>
  <c r="F35" i="3" s="1"/>
  <c r="E5" i="3" l="1"/>
  <c r="F5" i="3" l="1"/>
</calcChain>
</file>

<file path=xl/sharedStrings.xml><?xml version="1.0" encoding="utf-8"?>
<sst xmlns="http://schemas.openxmlformats.org/spreadsheetml/2006/main" count="223" uniqueCount="152">
  <si>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</si>
  <si>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</si>
  <si>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</si>
  <si>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</si>
  <si>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</si>
  <si>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</si>
  <si>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</si>
  <si>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</si>
  <si>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</si>
  <si>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</si>
  <si>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</si>
  <si>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</si>
  <si>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</si>
  <si>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</si>
  <si>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</si>
  <si>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</si>
  <si>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</si>
  <si>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</si>
  <si>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</si>
  <si>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</si>
  <si>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</si>
  <si>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</si>
  <si>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</si>
  <si>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</si>
  <si>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</si>
  <si>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</si>
  <si>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</si>
  <si>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</si>
  <si>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</si>
  <si>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</si>
  <si>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</si>
  <si>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</si>
  <si>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</si>
  <si>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</si>
  <si>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</si>
  <si>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</si>
  <si>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</si>
  <si>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</si>
  <si>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</si>
  <si>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</si>
  <si>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</si>
  <si>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</si>
  <si>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</si>
  <si>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</si>
  <si>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</si>
  <si>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</si>
  <si>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</si>
  <si>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</si>
  <si>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</si>
  <si>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</si>
  <si>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</si>
  <si>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</si>
  <si>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</si>
  <si>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</si>
  <si>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</si>
  <si>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</si>
  <si>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</si>
  <si>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</si>
  <si>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</si>
  <si>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</si>
  <si>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</si>
  <si>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</si>
  <si>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</si>
  <si>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</si>
  <si>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</si>
  <si>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</si>
  <si>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</si>
  <si>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</si>
  <si>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</si>
  <si>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</si>
  <si>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</si>
  <si>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</si>
  <si>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</si>
  <si>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</si>
  <si>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</si>
  <si>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</si>
  <si>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</si>
  <si>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</si>
  <si>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</si>
  <si>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</si>
  <si>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</si>
  <si>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</si>
  <si>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</si>
  <si>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</si>
  <si>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</si>
  <si>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</si>
  <si>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</si>
  <si>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</si>
  <si>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</si>
  <si>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</si>
  <si>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</si>
  <si>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</si>
  <si>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</si>
  <si>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</si>
  <si>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</si>
  <si>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</si>
  <si>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</si>
  <si>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</si>
  <si>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</si>
  <si>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</si>
  <si>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</si>
  <si>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</si>
  <si>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</si>
  <si>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</si>
  <si>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</si>
  <si>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</si>
  <si>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</si>
  <si>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</si>
  <si>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</si>
  <si>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</si>
  <si>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</si>
  <si>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</si>
  <si>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</si>
  <si>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</si>
  <si>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</si>
  <si>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</si>
  <si>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</si>
  <si>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</si>
  <si>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</si>
  <si>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</si>
  <si>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</si>
  <si>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</si>
  <si>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</si>
  <si>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</si>
  <si>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</si>
  <si>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</si>
  <si>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</si>
  <si>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</si>
  <si>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</si>
  <si>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</si>
  <si>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</si>
  <si>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</si>
  <si>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</si>
  <si>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</si>
  <si>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</si>
  <si>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</si>
  <si>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</si>
  <si>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</si>
  <si>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</si>
  <si>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</si>
  <si>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</si>
  <si>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</si>
  <si>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</si>
  <si>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</si>
  <si>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</si>
  <si>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</si>
  <si>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</si>
  <si>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</si>
  <si>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</si>
  <si>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Исполнение бюджета Балахнинского муниципального округа по доходам на 01.01.2025</t>
  </si>
  <si>
    <t>Факт исполнения на 01.01.2025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</si>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</sst>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0"/>
      <color rgb="FF00B05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="53" zoomScaleNormal="53" workbookViewId="0">
      <selection activeCell="H4" sqref="H4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149</v>
      </c>
      <c r="B1" s="43"/>
      <c r="C1" s="43"/>
      <c r="D1" s="43"/>
      <c r="E1" s="43"/>
      <c r="F1" s="43"/>
    </row>
    <row r="2" spans="1:9" ht="45.15" customHeight="1" x14ac:dyDescent="0.55000000000000004">
      <c r="A2" s="34"/>
      <c r="B2" s="34"/>
      <c r="C2" s="34"/>
      <c r="D2" s="37"/>
      <c r="E2" s="37"/>
      <c r="F2" s="36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5" t="s">
        <v>4</v>
      </c>
      <c r="B4" s="35" t="s">
        <v>5</v>
      </c>
      <c r="C4" s="35" t="s">
        <v>6</v>
      </c>
      <c r="D4" s="35" t="s">
        <v>133</v>
      </c>
      <c r="E4" s="35" t="s">
        <v>150</v>
      </c>
      <c r="F4" s="35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42">
        <f>D6+D35</f>
        <v>4117404.3</v>
      </c>
      <c r="E5" s="42">
        <f>E6+E35</f>
        <v>3816945.1999999993</v>
      </c>
      <c r="F5" s="42">
        <f>E5/D5%</f>
        <v>92.702705925672632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41">
        <f>SUM(D7:D34)-D15-D16</f>
        <v>1198294.0999999999</v>
      </c>
      <c r="E6" s="41">
        <f>SUM(E7:E34)-E15-E16</f>
        <v>1242264.9999999998</v>
      </c>
      <c r="F6" s="41">
        <f>E6/D6%</f>
        <v>103.66945810715416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9">
        <v>825811.4</v>
      </c>
      <c r="E7" s="39">
        <v>861804.9</v>
      </c>
      <c r="F7" s="39">
        <f>E7/D7%</f>
        <v>104.35856177330564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9">
        <v>25035.1</v>
      </c>
      <c r="E8" s="39">
        <v>26854.5</v>
      </c>
      <c r="F8" s="39">
        <f t="shared" ref="F8:F34" si="0">E8/D8%</f>
        <v>107.26739657520841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9">
        <v>80713.600000000006</v>
      </c>
      <c r="E9" s="39">
        <v>80439.100000000006</v>
      </c>
      <c r="F9" s="39">
        <f t="shared" si="0"/>
        <v>99.65990861515283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39">
        <v>0</v>
      </c>
      <c r="E10" s="39">
        <v>57.2</v>
      </c>
      <c r="F10" s="39" t="s">
        <v>151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39">
        <v>6.5</v>
      </c>
      <c r="E11" s="39">
        <v>6.5</v>
      </c>
      <c r="F11" s="39">
        <f t="shared" si="0"/>
        <v>100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39">
        <v>13987</v>
      </c>
      <c r="E12" s="39">
        <v>12546.5</v>
      </c>
      <c r="F12" s="39">
        <f t="shared" si="0"/>
        <v>89.70115106884964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39">
        <v>62206.6</v>
      </c>
      <c r="E13" s="39">
        <v>60966.9</v>
      </c>
      <c r="F13" s="39">
        <f t="shared" si="0"/>
        <v>98.007124645937893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39">
        <f>D15+D16</f>
        <v>66497.5</v>
      </c>
      <c r="E14" s="39">
        <f>E15+E16</f>
        <v>66471.600000000006</v>
      </c>
      <c r="F14" s="39">
        <f t="shared" si="0"/>
        <v>99.961051167337118</v>
      </c>
    </row>
    <row r="15" spans="1:9" s="19" customFormat="1" ht="35.1" customHeight="1" x14ac:dyDescent="0.35">
      <c r="A15" s="21" t="s">
        <v>129</v>
      </c>
      <c r="B15" s="17" t="s">
        <v>102</v>
      </c>
      <c r="C15" s="18" t="s">
        <v>123</v>
      </c>
      <c r="D15" s="40">
        <v>42622.9</v>
      </c>
      <c r="E15" s="40">
        <v>42719.5</v>
      </c>
      <c r="F15" s="40">
        <f t="shared" si="0"/>
        <v>100.22663873176155</v>
      </c>
    </row>
    <row r="16" spans="1:9" s="19" customFormat="1" ht="35.1" customHeight="1" x14ac:dyDescent="0.35">
      <c r="A16" s="21" t="s">
        <v>128</v>
      </c>
      <c r="B16" s="17" t="s">
        <v>102</v>
      </c>
      <c r="C16" s="20" t="s">
        <v>124</v>
      </c>
      <c r="D16" s="40">
        <v>23874.6</v>
      </c>
      <c r="E16" s="40">
        <v>23752.1</v>
      </c>
      <c r="F16" s="40">
        <f t="shared" si="0"/>
        <v>99.486902398364791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39">
        <v>18583.2</v>
      </c>
      <c r="E17" s="39">
        <v>19883.3</v>
      </c>
      <c r="F17" s="39">
        <f t="shared" si="0"/>
        <v>106.99610400792113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39">
        <v>0</v>
      </c>
      <c r="E18" s="39">
        <v>0</v>
      </c>
      <c r="F18" s="39" t="s">
        <v>151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39">
        <v>15949.9</v>
      </c>
      <c r="E19" s="39">
        <v>13557.9</v>
      </c>
      <c r="F19" s="39">
        <f t="shared" si="0"/>
        <v>85.003040771415499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39">
        <v>687.3</v>
      </c>
      <c r="E20" s="39">
        <v>566.5</v>
      </c>
      <c r="F20" s="39">
        <f t="shared" si="0"/>
        <v>82.423977884475491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39">
        <v>415</v>
      </c>
      <c r="E21" s="39">
        <v>414.4</v>
      </c>
      <c r="F21" s="39">
        <f t="shared" si="0"/>
        <v>99.855421686746979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39">
        <v>7435</v>
      </c>
      <c r="E22" s="39">
        <v>6326.9</v>
      </c>
      <c r="F22" s="39">
        <f t="shared" si="0"/>
        <v>85.096166778749165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39">
        <v>1.3</v>
      </c>
      <c r="E23" s="39">
        <v>0.3</v>
      </c>
      <c r="F23" s="39">
        <f t="shared" si="0"/>
        <v>23.076923076923073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39">
        <v>4288.7</v>
      </c>
      <c r="E24" s="39">
        <v>4707.8</v>
      </c>
      <c r="F24" s="39">
        <f t="shared" si="0"/>
        <v>109.77219203954579</v>
      </c>
    </row>
    <row r="25" spans="1:6" ht="89.2" customHeight="1" x14ac:dyDescent="0.35">
      <c r="A25" s="5" t="s">
        <v>89</v>
      </c>
      <c r="B25" s="8" t="s">
        <v>102</v>
      </c>
      <c r="C25" s="16" t="s">
        <v>90</v>
      </c>
      <c r="D25" s="39">
        <v>1281.5</v>
      </c>
      <c r="E25" s="39">
        <v>1381.8</v>
      </c>
      <c r="F25" s="39">
        <f t="shared" si="0"/>
        <v>107.82676550916894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39">
        <v>26875.7</v>
      </c>
      <c r="E26" s="39">
        <v>25152.5</v>
      </c>
      <c r="F26" s="39">
        <f t="shared" si="0"/>
        <v>93.588260026715588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39">
        <v>5829.6</v>
      </c>
      <c r="E27" s="39">
        <v>18752.3</v>
      </c>
      <c r="F27" s="39">
        <f t="shared" si="0"/>
        <v>321.67387127761765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39">
        <v>125.8</v>
      </c>
      <c r="E28" s="39">
        <v>125.8</v>
      </c>
      <c r="F28" s="39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39">
        <v>5500</v>
      </c>
      <c r="E29" s="39">
        <v>5355.2</v>
      </c>
      <c r="F29" s="39">
        <f t="shared" si="0"/>
        <v>97.36727272727272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39">
        <v>0</v>
      </c>
      <c r="E30" s="39">
        <v>0</v>
      </c>
      <c r="F30" s="39" t="s">
        <v>151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39">
        <v>5237.3</v>
      </c>
      <c r="E31" s="39">
        <v>5389.9</v>
      </c>
      <c r="F31" s="39">
        <f t="shared" si="0"/>
        <v>102.91371508219882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39">
        <v>8107.9</v>
      </c>
      <c r="E32" s="39">
        <v>0</v>
      </c>
      <c r="F32" s="39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39">
        <v>22938.799999999999</v>
      </c>
      <c r="E33" s="39">
        <v>30732.3</v>
      </c>
      <c r="F33" s="39">
        <f t="shared" si="0"/>
        <v>133.9751861474881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39">
        <v>779.4</v>
      </c>
      <c r="E34" s="39">
        <v>770.9</v>
      </c>
      <c r="F34" s="39">
        <f t="shared" si="0"/>
        <v>98.909417500641524</v>
      </c>
    </row>
    <row r="35" spans="1:6" s="1" customFormat="1" ht="52.25" customHeight="1" x14ac:dyDescent="0.35">
      <c r="A35" s="25" t="s">
        <v>43</v>
      </c>
      <c r="B35" s="26" t="s">
        <v>102</v>
      </c>
      <c r="C35" s="27" t="s">
        <v>44</v>
      </c>
      <c r="D35" s="41">
        <f>D36+D72+D74+D73+D70+D71</f>
        <v>2919110.1999999997</v>
      </c>
      <c r="E35" s="41">
        <f>E36+E72+E74+E73+E70+E71</f>
        <v>2574680.1999999993</v>
      </c>
      <c r="F35" s="41">
        <f t="shared" ref="F35:F41" si="1">E35/D35%</f>
        <v>88.200856548683888</v>
      </c>
    </row>
    <row r="36" spans="1:6" s="1" customFormat="1" ht="52.25" customHeight="1" x14ac:dyDescent="0.35">
      <c r="A36" s="25" t="s">
        <v>45</v>
      </c>
      <c r="B36" s="26" t="s">
        <v>102</v>
      </c>
      <c r="C36" s="27" t="s">
        <v>46</v>
      </c>
      <c r="D36" s="41">
        <f>D37+D41+D56+D67</f>
        <v>2952351.6999999997</v>
      </c>
      <c r="E36" s="41">
        <f>E37+E41+E56+E67</f>
        <v>2607817.8999999994</v>
      </c>
      <c r="F36" s="41">
        <f t="shared" si="1"/>
        <v>88.330191148974549</v>
      </c>
    </row>
    <row r="37" spans="1:6" s="1" customFormat="1" ht="52.25" customHeight="1" x14ac:dyDescent="0.35">
      <c r="A37" s="25" t="s">
        <v>47</v>
      </c>
      <c r="B37" s="26" t="s">
        <v>102</v>
      </c>
      <c r="C37" s="27" t="s">
        <v>48</v>
      </c>
      <c r="D37" s="41">
        <f>D38+D39+D40</f>
        <v>292785.39999999997</v>
      </c>
      <c r="E37" s="41">
        <f>E38+E39+E40</f>
        <v>292785.39999999997</v>
      </c>
      <c r="F37" s="41">
        <f t="shared" si="1"/>
        <v>100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39">
        <v>205138.4</v>
      </c>
      <c r="E38" s="39">
        <v>205138.4</v>
      </c>
      <c r="F38" s="39">
        <f>E38/D38%</f>
        <v>100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39">
        <v>86398.399999999994</v>
      </c>
      <c r="E39" s="39">
        <v>86398.399999999994</v>
      </c>
      <c r="F39" s="39">
        <f>E39/D39%</f>
        <v>100</v>
      </c>
    </row>
    <row r="40" spans="1:6" ht="50.25" customHeight="1" x14ac:dyDescent="0.35">
      <c r="A40" s="6" t="s">
        <v>147</v>
      </c>
      <c r="B40" s="8" t="s">
        <v>102</v>
      </c>
      <c r="C40" s="4" t="s">
        <v>148</v>
      </c>
      <c r="D40" s="39">
        <v>1248.5999999999999</v>
      </c>
      <c r="E40" s="39">
        <v>1248.5999999999999</v>
      </c>
      <c r="F40" s="39">
        <f>E40/D40%</f>
        <v>100</v>
      </c>
    </row>
    <row r="41" spans="1:6" s="1" customFormat="1" ht="52.25" customHeight="1" x14ac:dyDescent="0.35">
      <c r="A41" s="25" t="s">
        <v>49</v>
      </c>
      <c r="B41" s="26" t="s">
        <v>102</v>
      </c>
      <c r="C41" s="27" t="s">
        <v>50</v>
      </c>
      <c r="D41" s="41">
        <f>SUM(D42:D55)</f>
        <v>1264836.5</v>
      </c>
      <c r="E41" s="41">
        <f>SUM(E42:E55)</f>
        <v>978777.20000000019</v>
      </c>
      <c r="F41" s="41">
        <f t="shared" si="1"/>
        <v>77.383693465519073</v>
      </c>
    </row>
    <row r="42" spans="1:6" s="1" customFormat="1" ht="44.1" customHeight="1" x14ac:dyDescent="0.35">
      <c r="A42" s="7" t="s">
        <v>137</v>
      </c>
      <c r="B42" s="8" t="s">
        <v>102</v>
      </c>
      <c r="C42" s="4" t="s">
        <v>136</v>
      </c>
      <c r="D42" s="39">
        <v>10386</v>
      </c>
      <c r="E42" s="39">
        <v>6760.1</v>
      </c>
      <c r="F42" s="39">
        <f>E42/D42%</f>
        <v>65.08858078182169</v>
      </c>
    </row>
    <row r="43" spans="1:6" s="1" customFormat="1" ht="62.5" customHeight="1" x14ac:dyDescent="0.35">
      <c r="A43" s="7" t="s">
        <v>107</v>
      </c>
      <c r="B43" s="8" t="s">
        <v>102</v>
      </c>
      <c r="C43" s="4" t="s">
        <v>108</v>
      </c>
      <c r="D43" s="39">
        <v>70702.600000000006</v>
      </c>
      <c r="E43" s="39">
        <v>70374</v>
      </c>
      <c r="F43" s="39">
        <f t="shared" ref="F43:F55" si="2">E43/D43%</f>
        <v>99.53523632794267</v>
      </c>
    </row>
    <row r="44" spans="1:6" s="1" customFormat="1" ht="85.05" customHeight="1" x14ac:dyDescent="0.35">
      <c r="A44" s="9" t="s">
        <v>114</v>
      </c>
      <c r="B44" s="8" t="s">
        <v>102</v>
      </c>
      <c r="C44" s="4" t="s">
        <v>51</v>
      </c>
      <c r="D44" s="39">
        <v>62739.9</v>
      </c>
      <c r="E44" s="39">
        <v>62739.9</v>
      </c>
      <c r="F44" s="39">
        <f t="shared" si="2"/>
        <v>100</v>
      </c>
    </row>
    <row r="45" spans="1:6" s="1" customFormat="1" ht="54.8" customHeight="1" x14ac:dyDescent="0.35">
      <c r="A45" s="9" t="s">
        <v>121</v>
      </c>
      <c r="B45" s="8" t="s">
        <v>102</v>
      </c>
      <c r="C45" s="4" t="s">
        <v>122</v>
      </c>
      <c r="D45" s="39">
        <v>222804</v>
      </c>
      <c r="E45" s="39">
        <v>117804</v>
      </c>
      <c r="F45" s="39">
        <f t="shared" si="2"/>
        <v>52.87337749771099</v>
      </c>
    </row>
    <row r="46" spans="1:6" s="1" customFormat="1" ht="59.1" customHeight="1" x14ac:dyDescent="0.35">
      <c r="A46" s="9" t="s">
        <v>135</v>
      </c>
      <c r="B46" s="8" t="s">
        <v>102</v>
      </c>
      <c r="C46" s="4" t="s">
        <v>134</v>
      </c>
      <c r="D46" s="39">
        <v>72</v>
      </c>
      <c r="E46" s="39">
        <v>72</v>
      </c>
      <c r="F46" s="39">
        <f t="shared" si="2"/>
        <v>100</v>
      </c>
    </row>
    <row r="47" spans="1:6" s="1" customFormat="1" ht="46.35" customHeight="1" x14ac:dyDescent="0.35">
      <c r="A47" s="9" t="s">
        <v>120</v>
      </c>
      <c r="B47" s="8" t="s">
        <v>102</v>
      </c>
      <c r="C47" s="4" t="s">
        <v>119</v>
      </c>
      <c r="D47" s="39">
        <v>137012.1</v>
      </c>
      <c r="E47" s="39">
        <v>29973.9</v>
      </c>
      <c r="F47" s="39">
        <f t="shared" si="2"/>
        <v>21.876826937182919</v>
      </c>
    </row>
    <row r="48" spans="1:6" s="1" customFormat="1" ht="46.35" customHeight="1" x14ac:dyDescent="0.35">
      <c r="A48" s="7" t="s">
        <v>52</v>
      </c>
      <c r="B48" s="8" t="s">
        <v>102</v>
      </c>
      <c r="C48" s="4" t="s">
        <v>53</v>
      </c>
      <c r="D48" s="39">
        <v>36389.4</v>
      </c>
      <c r="E48" s="39">
        <v>36389.4</v>
      </c>
      <c r="F48" s="39">
        <f t="shared" si="2"/>
        <v>100</v>
      </c>
    </row>
    <row r="49" spans="1:11" s="1" customFormat="1" ht="46.35" customHeight="1" x14ac:dyDescent="0.35">
      <c r="A49" s="7" t="s">
        <v>54</v>
      </c>
      <c r="B49" s="8" t="s">
        <v>102</v>
      </c>
      <c r="C49" s="4" t="s">
        <v>55</v>
      </c>
      <c r="D49" s="39">
        <v>924.9</v>
      </c>
      <c r="E49" s="39">
        <v>924.9</v>
      </c>
      <c r="F49" s="39">
        <f t="shared" si="2"/>
        <v>99.999999999999986</v>
      </c>
    </row>
    <row r="50" spans="1:11" s="1" customFormat="1" ht="38.950000000000003" customHeight="1" x14ac:dyDescent="0.35">
      <c r="A50" s="7" t="s">
        <v>56</v>
      </c>
      <c r="B50" s="8" t="s">
        <v>102</v>
      </c>
      <c r="C50" s="4" t="s">
        <v>57</v>
      </c>
      <c r="D50" s="39">
        <v>1414.4</v>
      </c>
      <c r="E50" s="39">
        <v>1414.4</v>
      </c>
      <c r="F50" s="39">
        <f t="shared" si="2"/>
        <v>100</v>
      </c>
    </row>
    <row r="51" spans="1:11" s="1" customFormat="1" ht="43.55" customHeight="1" x14ac:dyDescent="0.35">
      <c r="A51" s="7" t="s">
        <v>143</v>
      </c>
      <c r="B51" s="8" t="s">
        <v>102</v>
      </c>
      <c r="C51" s="4" t="s">
        <v>144</v>
      </c>
      <c r="D51" s="39">
        <v>14743.4</v>
      </c>
      <c r="E51" s="39">
        <v>14743.4</v>
      </c>
      <c r="F51" s="39">
        <f t="shared" si="2"/>
        <v>100</v>
      </c>
    </row>
    <row r="52" spans="1:11" s="1" customFormat="1" ht="43.55" customHeight="1" x14ac:dyDescent="0.35">
      <c r="A52" s="7" t="s">
        <v>58</v>
      </c>
      <c r="B52" s="8" t="s">
        <v>102</v>
      </c>
      <c r="C52" s="4" t="s">
        <v>59</v>
      </c>
      <c r="D52" s="39">
        <v>225.2</v>
      </c>
      <c r="E52" s="39">
        <v>225.2</v>
      </c>
      <c r="F52" s="39">
        <f t="shared" si="2"/>
        <v>100</v>
      </c>
    </row>
    <row r="53" spans="1:11" s="1" customFormat="1" ht="56.45" customHeight="1" x14ac:dyDescent="0.35">
      <c r="A53" s="7" t="s">
        <v>140</v>
      </c>
      <c r="B53" s="8" t="s">
        <v>102</v>
      </c>
      <c r="C53" s="4" t="s">
        <v>139</v>
      </c>
      <c r="D53" s="39">
        <v>2000</v>
      </c>
      <c r="E53" s="39">
        <v>1200</v>
      </c>
      <c r="F53" s="39">
        <f t="shared" si="2"/>
        <v>60</v>
      </c>
    </row>
    <row r="54" spans="1:11" s="1" customFormat="1" ht="46.35" customHeight="1" x14ac:dyDescent="0.35">
      <c r="A54" s="7" t="s">
        <v>103</v>
      </c>
      <c r="B54" s="8" t="s">
        <v>102</v>
      </c>
      <c r="C54" s="4" t="s">
        <v>60</v>
      </c>
      <c r="D54" s="39">
        <v>22936.9</v>
      </c>
      <c r="E54" s="39">
        <v>22936.9</v>
      </c>
      <c r="F54" s="39">
        <f t="shared" si="2"/>
        <v>100</v>
      </c>
    </row>
    <row r="55" spans="1:11" s="1" customFormat="1" ht="43.55" customHeight="1" x14ac:dyDescent="0.35">
      <c r="A55" s="7" t="s">
        <v>61</v>
      </c>
      <c r="B55" s="8" t="s">
        <v>102</v>
      </c>
      <c r="C55" s="4" t="s">
        <v>62</v>
      </c>
      <c r="D55" s="39">
        <v>682485.7</v>
      </c>
      <c r="E55" s="39">
        <v>613219.1</v>
      </c>
      <c r="F55" s="39">
        <f t="shared" si="2"/>
        <v>89.85083496987555</v>
      </c>
    </row>
    <row r="56" spans="1:11" s="1" customFormat="1" ht="52.25" customHeight="1" x14ac:dyDescent="0.35">
      <c r="A56" s="25" t="s">
        <v>63</v>
      </c>
      <c r="B56" s="26" t="s">
        <v>102</v>
      </c>
      <c r="C56" s="27" t="s">
        <v>64</v>
      </c>
      <c r="D56" s="41">
        <f>SUM(D57:D66)</f>
        <v>1231450.7</v>
      </c>
      <c r="E56" s="41">
        <f>SUM(E57:E66)</f>
        <v>1230175.9999999998</v>
      </c>
      <c r="F56" s="41">
        <f>E56/D56%</f>
        <v>99.896487938981224</v>
      </c>
    </row>
    <row r="57" spans="1:11" s="1" customFormat="1" ht="42.05" customHeight="1" x14ac:dyDescent="0.35">
      <c r="A57" s="7" t="s">
        <v>65</v>
      </c>
      <c r="B57" s="8" t="s">
        <v>102</v>
      </c>
      <c r="C57" s="4" t="s">
        <v>66</v>
      </c>
      <c r="D57" s="39">
        <v>1084596.1000000001</v>
      </c>
      <c r="E57" s="39">
        <v>1083891.1000000001</v>
      </c>
      <c r="F57" s="39">
        <f>E57/D57%</f>
        <v>99.934998844270226</v>
      </c>
    </row>
    <row r="58" spans="1:11" s="1" customFormat="1" ht="64.5" customHeight="1" x14ac:dyDescent="0.35">
      <c r="A58" s="7" t="s">
        <v>67</v>
      </c>
      <c r="B58" s="8" t="s">
        <v>102</v>
      </c>
      <c r="C58" s="4" t="s">
        <v>68</v>
      </c>
      <c r="D58" s="39">
        <v>18102.5</v>
      </c>
      <c r="E58" s="39">
        <v>17749</v>
      </c>
      <c r="F58" s="39">
        <f t="shared" ref="F58:F66" si="3">E58/D58%</f>
        <v>98.047231045435709</v>
      </c>
      <c r="J58" s="10"/>
      <c r="K58" s="10"/>
    </row>
    <row r="59" spans="1:11" s="1" customFormat="1" ht="47.95" customHeight="1" x14ac:dyDescent="0.35">
      <c r="A59" s="7" t="s">
        <v>118</v>
      </c>
      <c r="B59" s="8" t="s">
        <v>102</v>
      </c>
      <c r="C59" s="4" t="s">
        <v>117</v>
      </c>
      <c r="D59" s="39">
        <v>1082.7</v>
      </c>
      <c r="E59" s="39">
        <v>1082.7</v>
      </c>
      <c r="F59" s="39">
        <f t="shared" si="3"/>
        <v>100</v>
      </c>
      <c r="J59" s="11"/>
      <c r="K59" s="11"/>
    </row>
    <row r="60" spans="1:11" s="1" customFormat="1" ht="47.95" customHeight="1" x14ac:dyDescent="0.35">
      <c r="A60" s="7" t="s">
        <v>69</v>
      </c>
      <c r="B60" s="8" t="s">
        <v>102</v>
      </c>
      <c r="C60" s="4" t="s">
        <v>70</v>
      </c>
      <c r="D60" s="39">
        <v>58151.4</v>
      </c>
      <c r="E60" s="39">
        <v>58151.4</v>
      </c>
      <c r="F60" s="39">
        <f t="shared" si="3"/>
        <v>100</v>
      </c>
    </row>
    <row r="61" spans="1:11" s="1" customFormat="1" ht="47.95" customHeight="1" x14ac:dyDescent="0.35">
      <c r="A61" s="7" t="s">
        <v>115</v>
      </c>
      <c r="B61" s="8" t="s">
        <v>102</v>
      </c>
      <c r="C61" s="4" t="s">
        <v>71</v>
      </c>
      <c r="D61" s="39">
        <v>1784.1</v>
      </c>
      <c r="E61" s="39">
        <v>1567.9</v>
      </c>
      <c r="F61" s="39">
        <f t="shared" si="3"/>
        <v>87.881845188050008</v>
      </c>
    </row>
    <row r="62" spans="1:11" s="1" customFormat="1" ht="47.95" customHeight="1" x14ac:dyDescent="0.35">
      <c r="A62" s="7" t="s">
        <v>72</v>
      </c>
      <c r="B62" s="8" t="s">
        <v>102</v>
      </c>
      <c r="C62" s="4" t="s">
        <v>73</v>
      </c>
      <c r="D62" s="39">
        <v>17.8</v>
      </c>
      <c r="E62" s="39">
        <v>17.8</v>
      </c>
      <c r="F62" s="39">
        <f t="shared" si="3"/>
        <v>100</v>
      </c>
    </row>
    <row r="63" spans="1:11" s="1" customFormat="1" ht="47.95" customHeight="1" x14ac:dyDescent="0.35">
      <c r="A63" s="7" t="s">
        <v>126</v>
      </c>
      <c r="B63" s="8" t="s">
        <v>102</v>
      </c>
      <c r="C63" s="4" t="s">
        <v>138</v>
      </c>
      <c r="D63" s="39">
        <v>2189.8000000000002</v>
      </c>
      <c r="E63" s="39">
        <v>2189.8000000000002</v>
      </c>
      <c r="F63" s="39">
        <f t="shared" si="3"/>
        <v>100</v>
      </c>
    </row>
    <row r="64" spans="1:11" s="1" customFormat="1" ht="58.05" customHeight="1" x14ac:dyDescent="0.35">
      <c r="A64" s="7" t="s">
        <v>145</v>
      </c>
      <c r="B64" s="8" t="s">
        <v>102</v>
      </c>
      <c r="C64" s="4" t="s">
        <v>146</v>
      </c>
      <c r="D64" s="39">
        <v>4977.8999999999996</v>
      </c>
      <c r="E64" s="39">
        <v>4977.8999999999996</v>
      </c>
      <c r="F64" s="39">
        <f t="shared" si="3"/>
        <v>100</v>
      </c>
    </row>
    <row r="65" spans="1:6" s="1" customFormat="1" ht="83.95" customHeight="1" x14ac:dyDescent="0.35">
      <c r="A65" s="7" t="s">
        <v>116</v>
      </c>
      <c r="B65" s="8" t="s">
        <v>102</v>
      </c>
      <c r="C65" s="4" t="s">
        <v>74</v>
      </c>
      <c r="D65" s="39">
        <v>49149.7</v>
      </c>
      <c r="E65" s="39">
        <v>49149.7</v>
      </c>
      <c r="F65" s="39">
        <f t="shared" si="3"/>
        <v>100</v>
      </c>
    </row>
    <row r="66" spans="1:6" s="1" customFormat="1" ht="42.05" customHeight="1" x14ac:dyDescent="0.35">
      <c r="A66" s="7" t="s">
        <v>104</v>
      </c>
      <c r="B66" s="8" t="s">
        <v>102</v>
      </c>
      <c r="C66" s="4" t="s">
        <v>105</v>
      </c>
      <c r="D66" s="39">
        <v>11398.7</v>
      </c>
      <c r="E66" s="39">
        <v>11398.7</v>
      </c>
      <c r="F66" s="39">
        <f t="shared" si="3"/>
        <v>100</v>
      </c>
    </row>
    <row r="67" spans="1:6" s="1" customFormat="1" ht="52.25" customHeight="1" x14ac:dyDescent="0.35">
      <c r="A67" s="25" t="s">
        <v>132</v>
      </c>
      <c r="B67" s="33" t="s">
        <v>102</v>
      </c>
      <c r="C67" s="27" t="s">
        <v>75</v>
      </c>
      <c r="D67" s="41">
        <f>D69+D68</f>
        <v>163279.1</v>
      </c>
      <c r="E67" s="41">
        <f>+E69+E68</f>
        <v>106079.3</v>
      </c>
      <c r="F67" s="41">
        <f>E67/D67%</f>
        <v>64.968082259150123</v>
      </c>
    </row>
    <row r="68" spans="1:6" s="1" customFormat="1" ht="62.2" customHeight="1" x14ac:dyDescent="0.35">
      <c r="A68" s="6" t="s">
        <v>109</v>
      </c>
      <c r="B68" s="8" t="s">
        <v>102</v>
      </c>
      <c r="C68" s="4" t="s">
        <v>110</v>
      </c>
      <c r="D68" s="39">
        <v>4803.2</v>
      </c>
      <c r="E68" s="39">
        <v>4803.2</v>
      </c>
      <c r="F68" s="39">
        <f>E68/D68%</f>
        <v>100</v>
      </c>
    </row>
    <row r="69" spans="1:6" ht="42.05" customHeight="1" x14ac:dyDescent="0.35">
      <c r="A69" s="7" t="s">
        <v>106</v>
      </c>
      <c r="B69" s="8" t="s">
        <v>102</v>
      </c>
      <c r="C69" s="4" t="s">
        <v>97</v>
      </c>
      <c r="D69" s="39">
        <v>158475.9</v>
      </c>
      <c r="E69" s="39">
        <v>101276.1</v>
      </c>
      <c r="F69" s="39">
        <f>E69/D69%</f>
        <v>63.906310044618778</v>
      </c>
    </row>
    <row r="70" spans="1:6" s="1" customFormat="1" ht="52.25" customHeight="1" x14ac:dyDescent="0.35">
      <c r="A70" s="25" t="s">
        <v>95</v>
      </c>
      <c r="B70" s="26" t="s">
        <v>102</v>
      </c>
      <c r="C70" s="27" t="s">
        <v>96</v>
      </c>
      <c r="D70" s="41">
        <v>0</v>
      </c>
      <c r="E70" s="41">
        <v>0</v>
      </c>
      <c r="F70" s="41">
        <v>0</v>
      </c>
    </row>
    <row r="71" spans="1:6" s="1" customFormat="1" ht="79" customHeight="1" x14ac:dyDescent="0.35">
      <c r="A71" s="25" t="s">
        <v>142</v>
      </c>
      <c r="B71" s="26" t="s">
        <v>102</v>
      </c>
      <c r="C71" s="27" t="s">
        <v>141</v>
      </c>
      <c r="D71" s="41">
        <v>0</v>
      </c>
      <c r="E71" s="41">
        <v>0</v>
      </c>
      <c r="F71" s="41">
        <v>0</v>
      </c>
    </row>
    <row r="72" spans="1:6" s="1" customFormat="1" ht="52.25" customHeight="1" x14ac:dyDescent="0.35">
      <c r="A72" s="25" t="s">
        <v>76</v>
      </c>
      <c r="B72" s="26" t="s">
        <v>102</v>
      </c>
      <c r="C72" s="27" t="s">
        <v>77</v>
      </c>
      <c r="D72" s="41">
        <v>0</v>
      </c>
      <c r="E72" s="41">
        <v>0</v>
      </c>
      <c r="F72" s="41">
        <v>0</v>
      </c>
    </row>
    <row r="73" spans="1:6" s="1" customFormat="1" ht="72" customHeight="1" x14ac:dyDescent="0.35">
      <c r="A73" s="25" t="s">
        <v>86</v>
      </c>
      <c r="B73" s="26" t="s">
        <v>102</v>
      </c>
      <c r="C73" s="27" t="s">
        <v>87</v>
      </c>
      <c r="D73" s="41">
        <v>10965.5</v>
      </c>
      <c r="E73" s="41">
        <v>11069.3</v>
      </c>
      <c r="F73" s="41">
        <f>E73/D73%</f>
        <v>100.94660526195796</v>
      </c>
    </row>
    <row r="74" spans="1:6" s="1" customFormat="1" ht="54" customHeight="1" x14ac:dyDescent="0.35">
      <c r="A74" s="25" t="s">
        <v>78</v>
      </c>
      <c r="B74" s="26" t="s">
        <v>102</v>
      </c>
      <c r="C74" s="27" t="s">
        <v>79</v>
      </c>
      <c r="D74" s="41">
        <v>-44207</v>
      </c>
      <c r="E74" s="41">
        <v>-44207</v>
      </c>
      <c r="F74" s="41">
        <f>E74/D74%</f>
        <v>100</v>
      </c>
    </row>
    <row r="75" spans="1:6" x14ac:dyDescent="0.35">
      <c r="D75" s="38"/>
      <c r="E75" s="38"/>
      <c r="F75" s="38"/>
    </row>
    <row r="78" spans="1:6" ht="41.25" customHeight="1" x14ac:dyDescent="0.35">
      <c r="A78" s="12" t="s">
        <v>113</v>
      </c>
      <c r="D78" s="12" t="s">
        <v>85</v>
      </c>
    </row>
    <row r="81" spans="5:5" x14ac:dyDescent="0.35">
      <c r="E81" s="15"/>
    </row>
  </sheetData>
  <autoFilter ref="A4:K74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2025-01-14T06:54:47Z</dcterms:modified>
</cp:coreProperties>
</file>