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Лист1!$A$4:$K$73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3" l="1"/>
  <c r="F67" i="3"/>
  <c r="F57" i="3"/>
  <c r="F58" i="3"/>
  <c r="F59" i="3"/>
  <c r="F60" i="3"/>
  <c r="F61" i="3"/>
  <c r="F62" i="3"/>
  <c r="F63" i="3"/>
  <c r="F64" i="3"/>
  <c r="F65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8" i="3"/>
  <c r="F9" i="3"/>
  <c r="F11" i="3"/>
  <c r="F12" i="3"/>
  <c r="F13" i="3"/>
  <c r="F15" i="3"/>
  <c r="F16" i="3"/>
  <c r="F17" i="3"/>
  <c r="F19" i="3"/>
  <c r="F20" i="3"/>
  <c r="F22" i="3"/>
  <c r="F23" i="3"/>
  <c r="F24" i="3"/>
  <c r="F25" i="3"/>
  <c r="F26" i="3"/>
  <c r="F27" i="3"/>
  <c r="F28" i="3"/>
  <c r="F29" i="3"/>
  <c r="F31" i="3"/>
  <c r="F32" i="3"/>
  <c r="F33" i="3"/>
  <c r="F34" i="3"/>
  <c r="F73" i="3" l="1"/>
  <c r="F72" i="3"/>
  <c r="F56" i="3"/>
  <c r="F41" i="3"/>
  <c r="F39" i="3"/>
  <c r="F38" i="3"/>
  <c r="F7" i="3"/>
  <c r="D55" i="3" l="1"/>
  <c r="D40" i="3" l="1"/>
  <c r="E40" i="3"/>
  <c r="F40" i="3" l="1"/>
  <c r="D14" i="3"/>
  <c r="D6" i="3" l="1"/>
  <c r="F14" i="3"/>
  <c r="E6" i="3"/>
  <c r="F6" i="3" l="1"/>
  <c r="D66" i="3"/>
  <c r="E66" i="3" l="1"/>
  <c r="F66" i="3" s="1"/>
  <c r="E37" i="3" l="1"/>
  <c r="E55" i="3" l="1"/>
  <c r="F55" i="3" s="1"/>
  <c r="D37" i="3"/>
  <c r="F37" i="3" s="1"/>
  <c r="D36" i="3" l="1"/>
  <c r="D35" i="3" s="1"/>
  <c r="E36" i="3"/>
  <c r="F36" i="3" l="1"/>
  <c r="E35" i="3"/>
  <c r="F35" i="3" s="1"/>
  <c r="D5" i="3"/>
  <c r="E5" i="3" l="1"/>
  <c r="F5" i="3" l="1"/>
</calcChain>
</file>

<file path=xl/sharedStrings.xml><?xml version="1.0" encoding="utf-8"?>
<sst xmlns="http://schemas.openxmlformats.org/spreadsheetml/2006/main" count="222" uniqueCount="150">
  <si>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</si>
  <si>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</si>
  <si>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</si>
  <si>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</si>
  <si>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</si>
  <si>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</si>
  <si>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</si>
  <si>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</si>
  <si>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</si>
  <si>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</si>
  <si>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</si>
  <si>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</si>
  <si>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</si>
  <si>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</si>
  <si>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</si>
  <si>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</si>
  <si>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</si>
  <si>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</si>
  <si>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</si>
  <si>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</si>
  <si>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</si>
  <si>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</si>
  <si>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</si>
  <si>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</si>
  <si>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</si>
  <si>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</si>
  <si>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</si>
  <si>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</si>
  <si>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</si>
  <si>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</si>
  <si>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</si>
  <si>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</si>
  <si>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</si>
  <si>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</si>
  <si>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</si>
  <si>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</si>
  <si>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</si>
  <si>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</si>
  <si>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</si>
  <si>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</si>
  <si>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</si>
  <si>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</si>
  <si>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</si>
  <si>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</si>
  <si>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</si>
  <si>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</si>
  <si>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</si>
  <si>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</si>
  <si>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</si>
  <si>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</si>
  <si>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</si>
  <si>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</si>
  <si>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</si>
  <si>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</si>
  <si>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</si>
  <si>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</si>
  <si>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</si>
  <si>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</si>
  <si>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</si>
  <si>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</si>
  <si>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</si>
  <si>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</si>
  <si>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</si>
  <si>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</si>
  <si>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</si>
  <si>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</si>
  <si>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</si>
  <si>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</si>
  <si>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</si>
  <si>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</si>
  <si>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</si>
  <si>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</si>
  <si>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</si>
  <si>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</si>
  <si>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</si>
  <si>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</si>
  <si>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</si>
  <si>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</si>
  <si>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</si>
  <si>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</si>
  <si>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</si>
  <si>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</si>
  <si>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</si>
  <si>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</si>
  <si>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</si>
  <si>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</si>
  <si>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</si>
  <si>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</si>
  <si>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</si>
  <si>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</si>
  <si>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</si>
  <si>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</si>
  <si>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</si>
  <si>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</si>
  <si>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</si>
  <si>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</si>
  <si>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</si>
  <si>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</si>
  <si>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</si>
  <si>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</si>
  <si>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</si>
  <si>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</si>
  <si>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</si>
  <si>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</si>
  <si>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</si>
  <si>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</si>
  <si>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</si>
  <si>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</si>
  <si>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</si>
  <si>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</si>
  <si>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</si>
  <si>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</si>
  <si>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</si>
  <si>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</si>
  <si>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</si>
  <si>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</si>
  <si>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</si>
  <si>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</si>
  <si>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</si>
  <si>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</si>
  <si>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</si>
  <si>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</si>
  <si>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</si>
  <si>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</si>
  <si>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</si>
  <si>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</si>
  <si>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</si>
  <si>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</si>
  <si>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</si>
  <si>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</si>
  <si>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</si>
  <si>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</si>
  <si>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</si>
  <si>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План на 2024 год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</si>
  <si>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</si>
  <si>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</si>
  <si>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</si>
  <si>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</si>
  <si>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000 2 02 35135 14 0000 150</t>
  </si>
  <si>
    <t>000 2 02 25527 14 0000 150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</si>
  <si>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</si>
  <si>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</si>
  <si>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</si>
  <si>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Субсидии бюджетам муниципальных округов на развитие сети учреждений культурно-досугового типа</t>
  </si>
  <si>
    <t>000 2 02 22513 14 0000 150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</si>
  <si>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</si>
  <si>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000 2 02 35176 14 0000 150</t>
  </si>
  <si>
    <t>Исполнение бюджета Балахнинского муниципального округа по доходам на 01.11.2024</t>
  </si>
  <si>
    <t>Факт исполнения на 01.11.2024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</si>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</sst>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19]#,##0.0"/>
    <numFmt numFmtId="165" formatCode="?"/>
    <numFmt numFmtId="166" formatCode="#,##0.0"/>
    <numFmt numFmtId="167" formatCode="#,##0.0000"/>
    <numFmt numFmtId="168" formatCode="#,##0.000000"/>
  </numFmts>
  <fonts count="14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5"/>
      <color indexed="9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sz val="12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25"/>
      <name val="Times New Roman"/>
      <family val="1"/>
      <charset val="204"/>
    </font>
    <font>
      <b/>
      <sz val="20"/>
      <color rgb="FF00B05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166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8" fillId="0" borderId="0" xfId="0" applyFont="1" applyFill="1" applyAlignment="1" applyProtection="1">
      <alignment horizontal="center" wrapText="1" readingOrder="1"/>
      <protection locked="0"/>
    </xf>
    <xf numFmtId="164" fontId="10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164" fontId="6" fillId="3" borderId="1" xfId="0" applyNumberFormat="1" applyFont="1" applyFill="1" applyBorder="1" applyAlignment="1" applyProtection="1">
      <alignment horizontal="center" wrapText="1" readingOrder="1"/>
      <protection locked="0"/>
    </xf>
    <xf numFmtId="0" fontId="12" fillId="0" borderId="0" xfId="0" applyFont="1" applyFill="1" applyAlignment="1" applyProtection="1">
      <alignment horizontal="center" wrapText="1" readingOrder="1"/>
      <protection locked="0"/>
    </xf>
    <xf numFmtId="166" fontId="13" fillId="0" borderId="0" xfId="0" applyNumberFormat="1" applyFont="1" applyFill="1" applyAlignment="1" applyProtection="1">
      <alignment horizontal="center" wrapText="1" readingOrder="1"/>
      <protection locked="0"/>
    </xf>
    <xf numFmtId="0" fontId="9" fillId="0" borderId="0" xfId="0" applyFont="1" applyFill="1" applyAlignment="1" applyProtection="1">
      <alignment horizont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tabSelected="1" zoomScale="53" zoomScaleNormal="53" workbookViewId="0">
      <selection activeCell="D2" sqref="D2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2" customWidth="1"/>
    <col min="5" max="5" width="19.36328125" style="2" customWidth="1"/>
    <col min="6" max="6" width="19.17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3" t="s">
        <v>147</v>
      </c>
      <c r="B1" s="43"/>
      <c r="C1" s="43"/>
      <c r="D1" s="43"/>
      <c r="E1" s="43"/>
      <c r="F1" s="43"/>
    </row>
    <row r="2" spans="1:9" ht="45.15" customHeight="1" x14ac:dyDescent="0.55000000000000004">
      <c r="A2" s="36"/>
      <c r="B2" s="36"/>
      <c r="C2" s="36"/>
      <c r="D2" s="42"/>
      <c r="E2" s="42"/>
      <c r="F2" s="41"/>
    </row>
    <row r="3" spans="1:9" ht="42.05" customHeight="1" x14ac:dyDescent="0.4">
      <c r="A3" s="13"/>
      <c r="B3" s="14"/>
      <c r="C3" s="14"/>
      <c r="D3" s="24"/>
      <c r="E3" s="25"/>
      <c r="F3" s="34" t="s">
        <v>130</v>
      </c>
    </row>
    <row r="4" spans="1:9" s="26" customFormat="1" ht="67.7" customHeight="1" x14ac:dyDescent="0.4">
      <c r="A4" s="39" t="s">
        <v>4</v>
      </c>
      <c r="B4" s="39" t="s">
        <v>5</v>
      </c>
      <c r="C4" s="39" t="s">
        <v>6</v>
      </c>
      <c r="D4" s="39" t="s">
        <v>133</v>
      </c>
      <c r="E4" s="39" t="s">
        <v>148</v>
      </c>
      <c r="F4" s="39" t="s">
        <v>88</v>
      </c>
    </row>
    <row r="5" spans="1:9" s="26" customFormat="1" ht="52.25" customHeight="1" x14ac:dyDescent="0.4">
      <c r="A5" s="31" t="s">
        <v>131</v>
      </c>
      <c r="B5" s="32" t="s">
        <v>102</v>
      </c>
      <c r="C5" s="33" t="s">
        <v>7</v>
      </c>
      <c r="D5" s="40">
        <f>D6+D35</f>
        <v>4396949.2</v>
      </c>
      <c r="E5" s="40">
        <f>E6+E35</f>
        <v>2742092.8000000007</v>
      </c>
      <c r="F5" s="40">
        <f>E5/D5%</f>
        <v>62.363531514078005</v>
      </c>
      <c r="H5" s="30"/>
      <c r="I5" s="30"/>
    </row>
    <row r="6" spans="1:9" s="1" customFormat="1" ht="52.25" customHeight="1" x14ac:dyDescent="0.35">
      <c r="A6" s="27" t="s">
        <v>127</v>
      </c>
      <c r="B6" s="28" t="s">
        <v>102</v>
      </c>
      <c r="C6" s="29" t="s">
        <v>8</v>
      </c>
      <c r="D6" s="38">
        <f>SUM(D7:D34)-D15-D16</f>
        <v>1183120.5999999999</v>
      </c>
      <c r="E6" s="38">
        <f>SUM(E7:E34)-E15-E16</f>
        <v>952438.20000000019</v>
      </c>
      <c r="F6" s="38">
        <f>E6/D6%</f>
        <v>80.502207467269216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16">
        <v>804011.4</v>
      </c>
      <c r="E7" s="16">
        <v>662925.5</v>
      </c>
      <c r="F7" s="16">
        <f>E7/D7%</f>
        <v>82.452251298924367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16">
        <v>25035.1</v>
      </c>
      <c r="E8" s="16">
        <v>22414.400000000001</v>
      </c>
      <c r="F8" s="16">
        <f t="shared" ref="F8:F34" si="0">E8/D8%</f>
        <v>89.531897216308309</v>
      </c>
    </row>
    <row r="9" spans="1:9" ht="35.1" customHeight="1" x14ac:dyDescent="0.35">
      <c r="A9" s="6" t="s">
        <v>91</v>
      </c>
      <c r="B9" s="8" t="s">
        <v>102</v>
      </c>
      <c r="C9" s="3" t="s">
        <v>92</v>
      </c>
      <c r="D9" s="37">
        <v>70713.600000000006</v>
      </c>
      <c r="E9" s="37">
        <v>77134.899999999994</v>
      </c>
      <c r="F9" s="16">
        <f t="shared" si="0"/>
        <v>109.08071431803781</v>
      </c>
    </row>
    <row r="10" spans="1:9" ht="35.1" customHeight="1" x14ac:dyDescent="0.35">
      <c r="A10" s="6" t="s">
        <v>13</v>
      </c>
      <c r="B10" s="8" t="s">
        <v>102</v>
      </c>
      <c r="C10" s="3" t="s">
        <v>93</v>
      </c>
      <c r="D10" s="16">
        <v>0</v>
      </c>
      <c r="E10" s="16">
        <v>35</v>
      </c>
      <c r="F10" s="16" t="s">
        <v>149</v>
      </c>
    </row>
    <row r="11" spans="1:9" ht="35.1" customHeight="1" x14ac:dyDescent="0.35">
      <c r="A11" s="6" t="s">
        <v>14</v>
      </c>
      <c r="B11" s="8" t="s">
        <v>102</v>
      </c>
      <c r="C11" s="3" t="s">
        <v>15</v>
      </c>
      <c r="D11" s="16">
        <v>2</v>
      </c>
      <c r="E11" s="16">
        <v>31.4</v>
      </c>
      <c r="F11" s="16">
        <f t="shared" si="0"/>
        <v>1570</v>
      </c>
    </row>
    <row r="12" spans="1:9" ht="35.1" customHeight="1" x14ac:dyDescent="0.35">
      <c r="A12" s="6" t="s">
        <v>16</v>
      </c>
      <c r="B12" s="8" t="s">
        <v>102</v>
      </c>
      <c r="C12" s="3" t="s">
        <v>17</v>
      </c>
      <c r="D12" s="16">
        <v>16087</v>
      </c>
      <c r="E12" s="16">
        <v>13482.8</v>
      </c>
      <c r="F12" s="16">
        <f t="shared" si="0"/>
        <v>83.81177348169328</v>
      </c>
    </row>
    <row r="13" spans="1:9" ht="35.1" customHeight="1" x14ac:dyDescent="0.35">
      <c r="A13" s="6" t="s">
        <v>18</v>
      </c>
      <c r="B13" s="8" t="s">
        <v>102</v>
      </c>
      <c r="C13" s="3" t="s">
        <v>19</v>
      </c>
      <c r="D13" s="16">
        <v>64406.6</v>
      </c>
      <c r="E13" s="16">
        <v>30017.200000000001</v>
      </c>
      <c r="F13" s="16">
        <f t="shared" si="0"/>
        <v>46.605782637183147</v>
      </c>
    </row>
    <row r="14" spans="1:9" ht="35.1" customHeight="1" x14ac:dyDescent="0.35">
      <c r="A14" s="6" t="s">
        <v>125</v>
      </c>
      <c r="B14" s="8" t="s">
        <v>102</v>
      </c>
      <c r="C14" s="3" t="s">
        <v>94</v>
      </c>
      <c r="D14" s="16">
        <f>D15+D16</f>
        <v>67497.5</v>
      </c>
      <c r="E14" s="16">
        <v>54276.4</v>
      </c>
      <c r="F14" s="16">
        <f t="shared" si="0"/>
        <v>80.412459720730396</v>
      </c>
    </row>
    <row r="15" spans="1:9" s="21" customFormat="1" ht="35.1" customHeight="1" x14ac:dyDescent="0.35">
      <c r="A15" s="23" t="s">
        <v>129</v>
      </c>
      <c r="B15" s="18" t="s">
        <v>102</v>
      </c>
      <c r="C15" s="19" t="s">
        <v>123</v>
      </c>
      <c r="D15" s="20">
        <v>43622.9</v>
      </c>
      <c r="E15" s="20">
        <v>41825.599999999999</v>
      </c>
      <c r="F15" s="20">
        <f t="shared" si="0"/>
        <v>95.87991628250299</v>
      </c>
    </row>
    <row r="16" spans="1:9" s="21" customFormat="1" ht="35.1" customHeight="1" x14ac:dyDescent="0.35">
      <c r="A16" s="23" t="s">
        <v>128</v>
      </c>
      <c r="B16" s="18" t="s">
        <v>102</v>
      </c>
      <c r="C16" s="22" t="s">
        <v>124</v>
      </c>
      <c r="D16" s="20">
        <v>23874.6</v>
      </c>
      <c r="E16" s="20">
        <v>12450.8</v>
      </c>
      <c r="F16" s="20">
        <f t="shared" si="0"/>
        <v>52.150821375017806</v>
      </c>
    </row>
    <row r="17" spans="1:6" ht="35.1" customHeight="1" x14ac:dyDescent="0.35">
      <c r="A17" s="6" t="s">
        <v>80</v>
      </c>
      <c r="B17" s="8" t="s">
        <v>102</v>
      </c>
      <c r="C17" s="3" t="s">
        <v>20</v>
      </c>
      <c r="D17" s="16">
        <v>11078.2</v>
      </c>
      <c r="E17" s="16">
        <v>13597.9</v>
      </c>
      <c r="F17" s="16">
        <f t="shared" si="0"/>
        <v>122.744669711686</v>
      </c>
    </row>
    <row r="18" spans="1:6" ht="35.1" customHeight="1" x14ac:dyDescent="0.35">
      <c r="A18" s="6" t="s">
        <v>81</v>
      </c>
      <c r="B18" s="8" t="s">
        <v>102</v>
      </c>
      <c r="C18" s="3" t="s">
        <v>21</v>
      </c>
      <c r="D18" s="16">
        <v>0</v>
      </c>
      <c r="E18" s="16">
        <v>0</v>
      </c>
      <c r="F18" s="16" t="s">
        <v>149</v>
      </c>
    </row>
    <row r="19" spans="1:6" ht="67.599999999999994" customHeight="1" x14ac:dyDescent="0.35">
      <c r="A19" s="6" t="s">
        <v>22</v>
      </c>
      <c r="B19" s="8" t="s">
        <v>102</v>
      </c>
      <c r="C19" s="3" t="s">
        <v>23</v>
      </c>
      <c r="D19" s="16">
        <v>37861.199999999997</v>
      </c>
      <c r="E19" s="16">
        <v>11008.8</v>
      </c>
      <c r="F19" s="16">
        <f t="shared" si="0"/>
        <v>29.076732908624134</v>
      </c>
    </row>
    <row r="20" spans="1:6" ht="72" customHeight="1" x14ac:dyDescent="0.35">
      <c r="A20" s="6" t="s">
        <v>0</v>
      </c>
      <c r="B20" s="8" t="s">
        <v>102</v>
      </c>
      <c r="C20" s="3" t="s">
        <v>24</v>
      </c>
      <c r="D20" s="16">
        <v>687.3</v>
      </c>
      <c r="E20" s="16">
        <v>506.7</v>
      </c>
      <c r="F20" s="16">
        <f t="shared" si="0"/>
        <v>73.723264949803578</v>
      </c>
    </row>
    <row r="21" spans="1:6" ht="74.95" customHeight="1" x14ac:dyDescent="0.35">
      <c r="A21" s="6" t="s">
        <v>1</v>
      </c>
      <c r="B21" s="8" t="s">
        <v>102</v>
      </c>
      <c r="C21" s="3" t="s">
        <v>25</v>
      </c>
      <c r="D21" s="16">
        <v>0</v>
      </c>
      <c r="E21" s="16">
        <v>414.4</v>
      </c>
      <c r="F21" s="16" t="s">
        <v>149</v>
      </c>
    </row>
    <row r="22" spans="1:6" ht="51.05" customHeight="1" x14ac:dyDescent="0.35">
      <c r="A22" s="6" t="s">
        <v>26</v>
      </c>
      <c r="B22" s="8" t="s">
        <v>102</v>
      </c>
      <c r="C22" s="3" t="s">
        <v>27</v>
      </c>
      <c r="D22" s="16">
        <v>7850</v>
      </c>
      <c r="E22" s="16">
        <v>3067.6</v>
      </c>
      <c r="F22" s="16">
        <f t="shared" si="0"/>
        <v>39.077707006369423</v>
      </c>
    </row>
    <row r="23" spans="1:6" ht="51.05" customHeight="1" x14ac:dyDescent="0.35">
      <c r="A23" s="6" t="s">
        <v>28</v>
      </c>
      <c r="B23" s="8" t="s">
        <v>102</v>
      </c>
      <c r="C23" s="3" t="s">
        <v>29</v>
      </c>
      <c r="D23" s="16">
        <v>1.3</v>
      </c>
      <c r="E23" s="16">
        <v>0.3</v>
      </c>
      <c r="F23" s="16">
        <f t="shared" si="0"/>
        <v>23.076923076923073</v>
      </c>
    </row>
    <row r="24" spans="1:6" ht="80.5" customHeight="1" x14ac:dyDescent="0.35">
      <c r="A24" s="6" t="s">
        <v>2</v>
      </c>
      <c r="B24" s="8" t="s">
        <v>102</v>
      </c>
      <c r="C24" s="3" t="s">
        <v>30</v>
      </c>
      <c r="D24" s="16">
        <v>3638.7</v>
      </c>
      <c r="E24" s="16">
        <v>3559.7</v>
      </c>
      <c r="F24" s="16">
        <f t="shared" si="0"/>
        <v>97.828894935004257</v>
      </c>
    </row>
    <row r="25" spans="1:6" ht="89.2" customHeight="1" x14ac:dyDescent="0.35">
      <c r="A25" s="5" t="s">
        <v>89</v>
      </c>
      <c r="B25" s="8" t="s">
        <v>102</v>
      </c>
      <c r="C25" s="17" t="s">
        <v>90</v>
      </c>
      <c r="D25" s="16">
        <v>1281.5</v>
      </c>
      <c r="E25" s="16">
        <v>1096.3</v>
      </c>
      <c r="F25" s="16">
        <f t="shared" si="0"/>
        <v>85.548185719859546</v>
      </c>
    </row>
    <row r="26" spans="1:6" ht="38.950000000000003" customHeight="1" x14ac:dyDescent="0.35">
      <c r="A26" s="6" t="s">
        <v>84</v>
      </c>
      <c r="B26" s="8" t="s">
        <v>102</v>
      </c>
      <c r="C26" s="3" t="s">
        <v>31</v>
      </c>
      <c r="D26" s="16">
        <v>26875.7</v>
      </c>
      <c r="E26" s="16">
        <v>25156.3</v>
      </c>
      <c r="F26" s="16">
        <f t="shared" si="0"/>
        <v>93.602399193323336</v>
      </c>
    </row>
    <row r="27" spans="1:6" ht="38.950000000000003" customHeight="1" x14ac:dyDescent="0.35">
      <c r="A27" s="6" t="s">
        <v>32</v>
      </c>
      <c r="B27" s="8" t="s">
        <v>102</v>
      </c>
      <c r="C27" s="3" t="s">
        <v>33</v>
      </c>
      <c r="D27" s="16">
        <v>1452.6</v>
      </c>
      <c r="E27" s="16">
        <v>1581.3</v>
      </c>
      <c r="F27" s="16">
        <f t="shared" si="0"/>
        <v>108.85997521685253</v>
      </c>
    </row>
    <row r="28" spans="1:6" ht="88.55" customHeight="1" x14ac:dyDescent="0.35">
      <c r="A28" s="6" t="s">
        <v>112</v>
      </c>
      <c r="B28" s="8" t="s">
        <v>102</v>
      </c>
      <c r="C28" s="3" t="s">
        <v>111</v>
      </c>
      <c r="D28" s="16">
        <v>125.8</v>
      </c>
      <c r="E28" s="16">
        <v>125.8</v>
      </c>
      <c r="F28" s="16">
        <f t="shared" si="0"/>
        <v>100</v>
      </c>
    </row>
    <row r="29" spans="1:6" ht="54" customHeight="1" x14ac:dyDescent="0.35">
      <c r="A29" s="6" t="s">
        <v>34</v>
      </c>
      <c r="B29" s="8" t="s">
        <v>102</v>
      </c>
      <c r="C29" s="3" t="s">
        <v>35</v>
      </c>
      <c r="D29" s="16">
        <v>3500</v>
      </c>
      <c r="E29" s="16">
        <v>5191.1000000000004</v>
      </c>
      <c r="F29" s="16">
        <f t="shared" si="0"/>
        <v>148.31714285714287</v>
      </c>
    </row>
    <row r="30" spans="1:6" ht="60.05" customHeight="1" x14ac:dyDescent="0.35">
      <c r="A30" s="6" t="s">
        <v>36</v>
      </c>
      <c r="B30" s="8" t="s">
        <v>102</v>
      </c>
      <c r="C30" s="3" t="s">
        <v>37</v>
      </c>
      <c r="D30" s="16">
        <v>0</v>
      </c>
      <c r="E30" s="16">
        <v>0</v>
      </c>
      <c r="F30" s="16" t="s">
        <v>149</v>
      </c>
    </row>
    <row r="31" spans="1:6" ht="76.599999999999994" customHeight="1" x14ac:dyDescent="0.35">
      <c r="A31" s="6" t="s">
        <v>3</v>
      </c>
      <c r="B31" s="8" t="s">
        <v>102</v>
      </c>
      <c r="C31" s="3" t="s">
        <v>38</v>
      </c>
      <c r="D31" s="16">
        <v>10237.299999999999</v>
      </c>
      <c r="E31" s="16">
        <v>4026.7</v>
      </c>
      <c r="F31" s="16">
        <f t="shared" si="0"/>
        <v>39.333613355083862</v>
      </c>
    </row>
    <row r="32" spans="1:6" ht="54" customHeight="1" x14ac:dyDescent="0.35">
      <c r="A32" s="6" t="s">
        <v>39</v>
      </c>
      <c r="B32" s="8" t="s">
        <v>102</v>
      </c>
      <c r="C32" s="3" t="s">
        <v>40</v>
      </c>
      <c r="D32" s="16">
        <v>13607.9</v>
      </c>
      <c r="E32" s="16">
        <v>0</v>
      </c>
      <c r="F32" s="16">
        <f t="shared" si="0"/>
        <v>0</v>
      </c>
    </row>
    <row r="33" spans="1:6" ht="33.049999999999997" customHeight="1" x14ac:dyDescent="0.35">
      <c r="A33" s="6" t="s">
        <v>82</v>
      </c>
      <c r="B33" s="8" t="s">
        <v>102</v>
      </c>
      <c r="C33" s="3" t="s">
        <v>41</v>
      </c>
      <c r="D33" s="16">
        <v>16390.5</v>
      </c>
      <c r="E33" s="16">
        <v>17974.5</v>
      </c>
      <c r="F33" s="16">
        <f t="shared" si="0"/>
        <v>109.66413471218084</v>
      </c>
    </row>
    <row r="34" spans="1:6" ht="33.049999999999997" customHeight="1" x14ac:dyDescent="0.35">
      <c r="A34" s="6" t="s">
        <v>83</v>
      </c>
      <c r="B34" s="8" t="s">
        <v>102</v>
      </c>
      <c r="C34" s="3" t="s">
        <v>42</v>
      </c>
      <c r="D34" s="16">
        <v>779.4</v>
      </c>
      <c r="E34" s="16">
        <v>4813.2</v>
      </c>
      <c r="F34" s="16">
        <f t="shared" si="0"/>
        <v>617.55196304849881</v>
      </c>
    </row>
    <row r="35" spans="1:6" s="1" customFormat="1" ht="52.25" customHeight="1" x14ac:dyDescent="0.35">
      <c r="A35" s="27" t="s">
        <v>43</v>
      </c>
      <c r="B35" s="28" t="s">
        <v>102</v>
      </c>
      <c r="C35" s="29" t="s">
        <v>44</v>
      </c>
      <c r="D35" s="38">
        <f>D36+D71+D73+D72+D69+D70</f>
        <v>3213828.6</v>
      </c>
      <c r="E35" s="38">
        <f>E36+E71+E73+E72+E69+E70</f>
        <v>1789654.6000000003</v>
      </c>
      <c r="F35" s="38">
        <f t="shared" ref="F35:F54" si="1">E35/D35%</f>
        <v>55.686062411666896</v>
      </c>
    </row>
    <row r="36" spans="1:6" s="1" customFormat="1" ht="52.25" customHeight="1" x14ac:dyDescent="0.35">
      <c r="A36" s="27" t="s">
        <v>45</v>
      </c>
      <c r="B36" s="28" t="s">
        <v>102</v>
      </c>
      <c r="C36" s="29" t="s">
        <v>46</v>
      </c>
      <c r="D36" s="38">
        <f>D37+D40+D55+D66</f>
        <v>3247070.1</v>
      </c>
      <c r="E36" s="38">
        <f>E37+E40+E55+E66</f>
        <v>1822896.6000000003</v>
      </c>
      <c r="F36" s="38">
        <f t="shared" si="1"/>
        <v>56.139736558197505</v>
      </c>
    </row>
    <row r="37" spans="1:6" s="1" customFormat="1" ht="52.25" customHeight="1" x14ac:dyDescent="0.35">
      <c r="A37" s="27" t="s">
        <v>47</v>
      </c>
      <c r="B37" s="28" t="s">
        <v>102</v>
      </c>
      <c r="C37" s="29" t="s">
        <v>48</v>
      </c>
      <c r="D37" s="38">
        <f>D38+D39</f>
        <v>291536.8</v>
      </c>
      <c r="E37" s="38">
        <f>E38+E39</f>
        <v>237818.90000000002</v>
      </c>
      <c r="F37" s="38">
        <f t="shared" si="1"/>
        <v>81.574230080044799</v>
      </c>
    </row>
    <row r="38" spans="1:6" ht="51.75" customHeight="1" x14ac:dyDescent="0.35">
      <c r="A38" s="6" t="s">
        <v>98</v>
      </c>
      <c r="B38" s="8" t="s">
        <v>102</v>
      </c>
      <c r="C38" s="4" t="s">
        <v>99</v>
      </c>
      <c r="D38" s="16">
        <v>205138.4</v>
      </c>
      <c r="E38" s="16">
        <v>165820.20000000001</v>
      </c>
      <c r="F38" s="16">
        <f t="shared" si="1"/>
        <v>80.833330083494857</v>
      </c>
    </row>
    <row r="39" spans="1:6" ht="50.25" customHeight="1" x14ac:dyDescent="0.35">
      <c r="A39" s="6" t="s">
        <v>100</v>
      </c>
      <c r="B39" s="8" t="s">
        <v>102</v>
      </c>
      <c r="C39" s="4" t="s">
        <v>101</v>
      </c>
      <c r="D39" s="16">
        <v>86398.399999999994</v>
      </c>
      <c r="E39" s="16">
        <v>71998.7</v>
      </c>
      <c r="F39" s="16">
        <f t="shared" si="1"/>
        <v>83.333371914294716</v>
      </c>
    </row>
    <row r="40" spans="1:6" s="1" customFormat="1" ht="52.25" customHeight="1" x14ac:dyDescent="0.35">
      <c r="A40" s="27" t="s">
        <v>49</v>
      </c>
      <c r="B40" s="28" t="s">
        <v>102</v>
      </c>
      <c r="C40" s="29" t="s">
        <v>50</v>
      </c>
      <c r="D40" s="38">
        <f>SUM(D41:D54)</f>
        <v>1566539.3</v>
      </c>
      <c r="E40" s="38">
        <f>SUM(E41:E54)</f>
        <v>455473.4</v>
      </c>
      <c r="F40" s="38">
        <f t="shared" si="1"/>
        <v>29.075133959294863</v>
      </c>
    </row>
    <row r="41" spans="1:6" s="1" customFormat="1" ht="44.1" customHeight="1" x14ac:dyDescent="0.35">
      <c r="A41" s="7" t="s">
        <v>137</v>
      </c>
      <c r="B41" s="8" t="s">
        <v>102</v>
      </c>
      <c r="C41" s="4" t="s">
        <v>136</v>
      </c>
      <c r="D41" s="16">
        <v>9423.7000000000007</v>
      </c>
      <c r="E41" s="16">
        <v>6760.1</v>
      </c>
      <c r="F41" s="16">
        <f t="shared" si="1"/>
        <v>71.735093434638202</v>
      </c>
    </row>
    <row r="42" spans="1:6" s="1" customFormat="1" ht="62.5" customHeight="1" x14ac:dyDescent="0.35">
      <c r="A42" s="7" t="s">
        <v>107</v>
      </c>
      <c r="B42" s="8" t="s">
        <v>102</v>
      </c>
      <c r="C42" s="4" t="s">
        <v>108</v>
      </c>
      <c r="D42" s="16">
        <v>72517.600000000006</v>
      </c>
      <c r="E42" s="16">
        <v>36368.5</v>
      </c>
      <c r="F42" s="16">
        <f t="shared" si="1"/>
        <v>50.151273621851793</v>
      </c>
    </row>
    <row r="43" spans="1:6" s="1" customFormat="1" ht="85.05" customHeight="1" x14ac:dyDescent="0.35">
      <c r="A43" s="9" t="s">
        <v>114</v>
      </c>
      <c r="B43" s="8" t="s">
        <v>102</v>
      </c>
      <c r="C43" s="4" t="s">
        <v>51</v>
      </c>
      <c r="D43" s="16">
        <v>63185.9</v>
      </c>
      <c r="E43" s="16">
        <v>20268.5</v>
      </c>
      <c r="F43" s="16">
        <f t="shared" si="1"/>
        <v>32.077567938416635</v>
      </c>
    </row>
    <row r="44" spans="1:6" s="1" customFormat="1" ht="54.8" customHeight="1" x14ac:dyDescent="0.35">
      <c r="A44" s="9" t="s">
        <v>121</v>
      </c>
      <c r="B44" s="8" t="s">
        <v>102</v>
      </c>
      <c r="C44" s="4" t="s">
        <v>122</v>
      </c>
      <c r="D44" s="16">
        <v>278157</v>
      </c>
      <c r="E44" s="16">
        <v>44609.2</v>
      </c>
      <c r="F44" s="16">
        <f t="shared" si="1"/>
        <v>16.037417717332296</v>
      </c>
    </row>
    <row r="45" spans="1:6" s="1" customFormat="1" ht="59.1" customHeight="1" x14ac:dyDescent="0.35">
      <c r="A45" s="9" t="s">
        <v>135</v>
      </c>
      <c r="B45" s="8" t="s">
        <v>102</v>
      </c>
      <c r="C45" s="4" t="s">
        <v>134</v>
      </c>
      <c r="D45" s="16">
        <v>94.2</v>
      </c>
      <c r="E45" s="16">
        <v>72.099999999999994</v>
      </c>
      <c r="F45" s="16">
        <f t="shared" si="1"/>
        <v>76.539278131634802</v>
      </c>
    </row>
    <row r="46" spans="1:6" s="1" customFormat="1" ht="46.35" customHeight="1" x14ac:dyDescent="0.35">
      <c r="A46" s="9" t="s">
        <v>120</v>
      </c>
      <c r="B46" s="8" t="s">
        <v>102</v>
      </c>
      <c r="C46" s="4" t="s">
        <v>119</v>
      </c>
      <c r="D46" s="16">
        <v>168740.3</v>
      </c>
      <c r="E46" s="16">
        <v>27493.200000000001</v>
      </c>
      <c r="F46" s="16">
        <f t="shared" si="1"/>
        <v>16.293203224126071</v>
      </c>
    </row>
    <row r="47" spans="1:6" s="1" customFormat="1" ht="46.35" customHeight="1" x14ac:dyDescent="0.35">
      <c r="A47" s="7" t="s">
        <v>52</v>
      </c>
      <c r="B47" s="8" t="s">
        <v>102</v>
      </c>
      <c r="C47" s="4" t="s">
        <v>53</v>
      </c>
      <c r="D47" s="16">
        <v>41185.4</v>
      </c>
      <c r="E47" s="16">
        <v>36608.400000000001</v>
      </c>
      <c r="F47" s="16">
        <f t="shared" si="1"/>
        <v>88.886838539870922</v>
      </c>
    </row>
    <row r="48" spans="1:6" s="1" customFormat="1" ht="46.35" customHeight="1" x14ac:dyDescent="0.35">
      <c r="A48" s="7" t="s">
        <v>54</v>
      </c>
      <c r="B48" s="8" t="s">
        <v>102</v>
      </c>
      <c r="C48" s="4" t="s">
        <v>55</v>
      </c>
      <c r="D48" s="16">
        <v>924.9</v>
      </c>
      <c r="E48" s="16">
        <v>924.9</v>
      </c>
      <c r="F48" s="16">
        <f t="shared" si="1"/>
        <v>99.999999999999986</v>
      </c>
    </row>
    <row r="49" spans="1:11" s="1" customFormat="1" ht="38.950000000000003" customHeight="1" x14ac:dyDescent="0.35">
      <c r="A49" s="7" t="s">
        <v>56</v>
      </c>
      <c r="B49" s="8" t="s">
        <v>102</v>
      </c>
      <c r="C49" s="4" t="s">
        <v>57</v>
      </c>
      <c r="D49" s="16">
        <v>1414.4</v>
      </c>
      <c r="E49" s="16">
        <v>1414.4</v>
      </c>
      <c r="F49" s="16">
        <f t="shared" si="1"/>
        <v>100</v>
      </c>
    </row>
    <row r="50" spans="1:11" s="1" customFormat="1" ht="43.55" customHeight="1" x14ac:dyDescent="0.35">
      <c r="A50" s="7" t="s">
        <v>143</v>
      </c>
      <c r="B50" s="8" t="s">
        <v>102</v>
      </c>
      <c r="C50" s="4" t="s">
        <v>144</v>
      </c>
      <c r="D50" s="16">
        <v>18885.5</v>
      </c>
      <c r="E50" s="16">
        <v>14743.4</v>
      </c>
      <c r="F50" s="16">
        <f t="shared" si="1"/>
        <v>78.067300309761464</v>
      </c>
    </row>
    <row r="51" spans="1:11" s="1" customFormat="1" ht="43.55" customHeight="1" x14ac:dyDescent="0.35">
      <c r="A51" s="7" t="s">
        <v>58</v>
      </c>
      <c r="B51" s="8" t="s">
        <v>102</v>
      </c>
      <c r="C51" s="4" t="s">
        <v>59</v>
      </c>
      <c r="D51" s="16">
        <v>225.2</v>
      </c>
      <c r="E51" s="16">
        <v>225.2</v>
      </c>
      <c r="F51" s="16">
        <f t="shared" si="1"/>
        <v>100</v>
      </c>
    </row>
    <row r="52" spans="1:11" s="1" customFormat="1" ht="56.45" customHeight="1" x14ac:dyDescent="0.35">
      <c r="A52" s="7" t="s">
        <v>140</v>
      </c>
      <c r="B52" s="8" t="s">
        <v>102</v>
      </c>
      <c r="C52" s="4" t="s">
        <v>139</v>
      </c>
      <c r="D52" s="16">
        <v>2000</v>
      </c>
      <c r="E52" s="16">
        <v>0</v>
      </c>
      <c r="F52" s="16">
        <f t="shared" si="1"/>
        <v>0</v>
      </c>
    </row>
    <row r="53" spans="1:11" s="1" customFormat="1" ht="46.35" customHeight="1" x14ac:dyDescent="0.35">
      <c r="A53" s="7" t="s">
        <v>103</v>
      </c>
      <c r="B53" s="8" t="s">
        <v>102</v>
      </c>
      <c r="C53" s="4" t="s">
        <v>60</v>
      </c>
      <c r="D53" s="16">
        <v>22936.9</v>
      </c>
      <c r="E53" s="16">
        <v>6842.7</v>
      </c>
      <c r="F53" s="16">
        <f t="shared" si="1"/>
        <v>29.832714970200851</v>
      </c>
    </row>
    <row r="54" spans="1:11" s="1" customFormat="1" ht="43.55" customHeight="1" x14ac:dyDescent="0.35">
      <c r="A54" s="7" t="s">
        <v>61</v>
      </c>
      <c r="B54" s="8" t="s">
        <v>102</v>
      </c>
      <c r="C54" s="4" t="s">
        <v>62</v>
      </c>
      <c r="D54" s="16">
        <v>886848.3</v>
      </c>
      <c r="E54" s="16">
        <v>259142.8</v>
      </c>
      <c r="F54" s="16">
        <f t="shared" si="1"/>
        <v>29.2206457406526</v>
      </c>
    </row>
    <row r="55" spans="1:11" s="1" customFormat="1" ht="52.25" customHeight="1" x14ac:dyDescent="0.35">
      <c r="A55" s="27" t="s">
        <v>63</v>
      </c>
      <c r="B55" s="28" t="s">
        <v>102</v>
      </c>
      <c r="C55" s="29" t="s">
        <v>64</v>
      </c>
      <c r="D55" s="38">
        <f>SUM(D56:D65)</f>
        <v>1238202.1000000001</v>
      </c>
      <c r="E55" s="38">
        <f>SUM(E56:E65)</f>
        <v>1037897.0000000001</v>
      </c>
      <c r="F55" s="38">
        <f>E55/D55%</f>
        <v>83.822907423594259</v>
      </c>
    </row>
    <row r="56" spans="1:11" s="1" customFormat="1" ht="42.05" customHeight="1" x14ac:dyDescent="0.35">
      <c r="A56" s="7" t="s">
        <v>65</v>
      </c>
      <c r="B56" s="8" t="s">
        <v>102</v>
      </c>
      <c r="C56" s="4" t="s">
        <v>66</v>
      </c>
      <c r="D56" s="16">
        <v>1085704</v>
      </c>
      <c r="E56" s="16">
        <v>901152</v>
      </c>
      <c r="F56" s="16">
        <f>E56/D56%</f>
        <v>83.001628436479919</v>
      </c>
    </row>
    <row r="57" spans="1:11" s="1" customFormat="1" ht="64.5" customHeight="1" x14ac:dyDescent="0.35">
      <c r="A57" s="7" t="s">
        <v>67</v>
      </c>
      <c r="B57" s="8" t="s">
        <v>102</v>
      </c>
      <c r="C57" s="4" t="s">
        <v>68</v>
      </c>
      <c r="D57" s="16">
        <v>19256.599999999999</v>
      </c>
      <c r="E57" s="16">
        <v>18102.5</v>
      </c>
      <c r="F57" s="16">
        <f t="shared" ref="F57:F65" si="2">E57/D57%</f>
        <v>94.006730160049031</v>
      </c>
      <c r="J57" s="10"/>
      <c r="K57" s="10"/>
    </row>
    <row r="58" spans="1:11" s="1" customFormat="1" ht="47.95" customHeight="1" x14ac:dyDescent="0.35">
      <c r="A58" s="7" t="s">
        <v>118</v>
      </c>
      <c r="B58" s="8" t="s">
        <v>102</v>
      </c>
      <c r="C58" s="4" t="s">
        <v>117</v>
      </c>
      <c r="D58" s="16">
        <v>1451.6</v>
      </c>
      <c r="E58" s="16">
        <v>1082.8</v>
      </c>
      <c r="F58" s="16">
        <f t="shared" si="2"/>
        <v>74.593551942683945</v>
      </c>
      <c r="J58" s="11"/>
      <c r="K58" s="11"/>
    </row>
    <row r="59" spans="1:11" s="1" customFormat="1" ht="47.95" customHeight="1" x14ac:dyDescent="0.35">
      <c r="A59" s="7" t="s">
        <v>69</v>
      </c>
      <c r="B59" s="8" t="s">
        <v>102</v>
      </c>
      <c r="C59" s="4" t="s">
        <v>70</v>
      </c>
      <c r="D59" s="16">
        <v>58234.9</v>
      </c>
      <c r="E59" s="16">
        <v>58151.4</v>
      </c>
      <c r="F59" s="16">
        <f t="shared" si="2"/>
        <v>99.856615191234113</v>
      </c>
    </row>
    <row r="60" spans="1:11" s="1" customFormat="1" ht="47.95" customHeight="1" x14ac:dyDescent="0.35">
      <c r="A60" s="7" t="s">
        <v>115</v>
      </c>
      <c r="B60" s="8" t="s">
        <v>102</v>
      </c>
      <c r="C60" s="4" t="s">
        <v>71</v>
      </c>
      <c r="D60" s="16">
        <v>1784.1</v>
      </c>
      <c r="E60" s="16">
        <v>1193.0999999999999</v>
      </c>
      <c r="F60" s="16">
        <f t="shared" si="2"/>
        <v>66.874054144947038</v>
      </c>
    </row>
    <row r="61" spans="1:11" s="1" customFormat="1" ht="47.95" customHeight="1" x14ac:dyDescent="0.35">
      <c r="A61" s="7" t="s">
        <v>72</v>
      </c>
      <c r="B61" s="8" t="s">
        <v>102</v>
      </c>
      <c r="C61" s="4" t="s">
        <v>73</v>
      </c>
      <c r="D61" s="16">
        <v>17.8</v>
      </c>
      <c r="E61" s="16">
        <v>1.5</v>
      </c>
      <c r="F61" s="16">
        <f t="shared" si="2"/>
        <v>8.4269662921348303</v>
      </c>
    </row>
    <row r="62" spans="1:11" s="1" customFormat="1" ht="47.95" customHeight="1" x14ac:dyDescent="0.35">
      <c r="A62" s="7" t="s">
        <v>126</v>
      </c>
      <c r="B62" s="8" t="s">
        <v>102</v>
      </c>
      <c r="C62" s="4" t="s">
        <v>138</v>
      </c>
      <c r="D62" s="16">
        <v>2189.8000000000002</v>
      </c>
      <c r="E62" s="16">
        <v>2189.8000000000002</v>
      </c>
      <c r="F62" s="16">
        <f t="shared" si="2"/>
        <v>100</v>
      </c>
    </row>
    <row r="63" spans="1:11" s="1" customFormat="1" ht="58.05" customHeight="1" x14ac:dyDescent="0.35">
      <c r="A63" s="7" t="s">
        <v>145</v>
      </c>
      <c r="B63" s="8" t="s">
        <v>102</v>
      </c>
      <c r="C63" s="4" t="s">
        <v>146</v>
      </c>
      <c r="D63" s="16">
        <v>4977.8999999999996</v>
      </c>
      <c r="E63" s="16">
        <v>4977.8999999999996</v>
      </c>
      <c r="F63" s="16">
        <f t="shared" si="2"/>
        <v>100</v>
      </c>
    </row>
    <row r="64" spans="1:11" s="1" customFormat="1" ht="83.95" customHeight="1" x14ac:dyDescent="0.35">
      <c r="A64" s="7" t="s">
        <v>116</v>
      </c>
      <c r="B64" s="8" t="s">
        <v>102</v>
      </c>
      <c r="C64" s="4" t="s">
        <v>74</v>
      </c>
      <c r="D64" s="16">
        <v>53186.7</v>
      </c>
      <c r="E64" s="16">
        <v>39647.300000000003</v>
      </c>
      <c r="F64" s="16">
        <f t="shared" si="2"/>
        <v>74.543635908977251</v>
      </c>
    </row>
    <row r="65" spans="1:6" s="1" customFormat="1" ht="42.05" customHeight="1" x14ac:dyDescent="0.35">
      <c r="A65" s="7" t="s">
        <v>104</v>
      </c>
      <c r="B65" s="8" t="s">
        <v>102</v>
      </c>
      <c r="C65" s="4" t="s">
        <v>105</v>
      </c>
      <c r="D65" s="16">
        <v>11398.7</v>
      </c>
      <c r="E65" s="16">
        <v>11398.7</v>
      </c>
      <c r="F65" s="16">
        <f t="shared" si="2"/>
        <v>100</v>
      </c>
    </row>
    <row r="66" spans="1:6" s="1" customFormat="1" ht="52.25" customHeight="1" x14ac:dyDescent="0.35">
      <c r="A66" s="27" t="s">
        <v>132</v>
      </c>
      <c r="B66" s="35" t="s">
        <v>102</v>
      </c>
      <c r="C66" s="29" t="s">
        <v>75</v>
      </c>
      <c r="D66" s="38">
        <f>D68+D67</f>
        <v>150791.90000000002</v>
      </c>
      <c r="E66" s="38">
        <f>+E68+E67</f>
        <v>91707.299999999988</v>
      </c>
      <c r="F66" s="38">
        <f>E66/D66%</f>
        <v>60.817126118843234</v>
      </c>
    </row>
    <row r="67" spans="1:6" s="1" customFormat="1" ht="62.2" customHeight="1" x14ac:dyDescent="0.35">
      <c r="A67" s="6" t="s">
        <v>109</v>
      </c>
      <c r="B67" s="8" t="s">
        <v>102</v>
      </c>
      <c r="C67" s="4" t="s">
        <v>110</v>
      </c>
      <c r="D67" s="16">
        <v>4803.2</v>
      </c>
      <c r="E67" s="16">
        <v>4322.8999999999996</v>
      </c>
      <c r="F67" s="16">
        <f>E67/D67%</f>
        <v>90.000416389073948</v>
      </c>
    </row>
    <row r="68" spans="1:6" ht="42.05" customHeight="1" x14ac:dyDescent="0.35">
      <c r="A68" s="7" t="s">
        <v>106</v>
      </c>
      <c r="B68" s="8" t="s">
        <v>102</v>
      </c>
      <c r="C68" s="4" t="s">
        <v>97</v>
      </c>
      <c r="D68" s="16">
        <v>145988.70000000001</v>
      </c>
      <c r="E68" s="16">
        <v>87384.4</v>
      </c>
      <c r="F68" s="16">
        <f>E68/D68%</f>
        <v>59.856961531954177</v>
      </c>
    </row>
    <row r="69" spans="1:6" s="1" customFormat="1" ht="52.25" customHeight="1" x14ac:dyDescent="0.35">
      <c r="A69" s="27" t="s">
        <v>95</v>
      </c>
      <c r="B69" s="28" t="s">
        <v>102</v>
      </c>
      <c r="C69" s="29" t="s">
        <v>96</v>
      </c>
      <c r="D69" s="38">
        <v>0</v>
      </c>
      <c r="E69" s="38">
        <v>0</v>
      </c>
      <c r="F69" s="38">
        <v>0</v>
      </c>
    </row>
    <row r="70" spans="1:6" s="1" customFormat="1" ht="79" customHeight="1" x14ac:dyDescent="0.35">
      <c r="A70" s="27" t="s">
        <v>142</v>
      </c>
      <c r="B70" s="28" t="s">
        <v>102</v>
      </c>
      <c r="C70" s="29" t="s">
        <v>141</v>
      </c>
      <c r="D70" s="38">
        <v>0</v>
      </c>
      <c r="E70" s="38">
        <v>-0.5</v>
      </c>
      <c r="F70" s="38" t="s">
        <v>149</v>
      </c>
    </row>
    <row r="71" spans="1:6" s="1" customFormat="1" ht="52.25" customHeight="1" x14ac:dyDescent="0.35">
      <c r="A71" s="27" t="s">
        <v>76</v>
      </c>
      <c r="B71" s="28" t="s">
        <v>102</v>
      </c>
      <c r="C71" s="29" t="s">
        <v>77</v>
      </c>
      <c r="D71" s="38">
        <v>0</v>
      </c>
      <c r="E71" s="38">
        <v>0</v>
      </c>
      <c r="F71" s="38">
        <v>0</v>
      </c>
    </row>
    <row r="72" spans="1:6" s="1" customFormat="1" ht="72" customHeight="1" x14ac:dyDescent="0.35">
      <c r="A72" s="27" t="s">
        <v>86</v>
      </c>
      <c r="B72" s="28" t="s">
        <v>102</v>
      </c>
      <c r="C72" s="29" t="s">
        <v>87</v>
      </c>
      <c r="D72" s="38">
        <v>10965.5</v>
      </c>
      <c r="E72" s="38">
        <v>10965.5</v>
      </c>
      <c r="F72" s="38">
        <f>E72/D72%</f>
        <v>100</v>
      </c>
    </row>
    <row r="73" spans="1:6" s="1" customFormat="1" ht="54" customHeight="1" x14ac:dyDescent="0.35">
      <c r="A73" s="27" t="s">
        <v>78</v>
      </c>
      <c r="B73" s="28" t="s">
        <v>102</v>
      </c>
      <c r="C73" s="29" t="s">
        <v>79</v>
      </c>
      <c r="D73" s="38">
        <v>-44207</v>
      </c>
      <c r="E73" s="38">
        <v>-44207</v>
      </c>
      <c r="F73" s="38">
        <f>E73/D73%</f>
        <v>100</v>
      </c>
    </row>
    <row r="77" spans="1:6" ht="41.25" customHeight="1" x14ac:dyDescent="0.35">
      <c r="A77" s="12" t="s">
        <v>113</v>
      </c>
      <c r="D77" s="12" t="s">
        <v>85</v>
      </c>
    </row>
    <row r="80" spans="1:6" x14ac:dyDescent="0.35">
      <c r="E80" s="15"/>
    </row>
  </sheetData>
  <autoFilter ref="A4:K73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2024-11-07T12:40:16Z</dcterms:modified>
</cp:coreProperties>
</file>