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Лист1!$A$4:$K$73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3" l="1"/>
  <c r="F72" i="3"/>
  <c r="F68" i="3"/>
  <c r="F67" i="3"/>
  <c r="F57" i="3"/>
  <c r="F58" i="3"/>
  <c r="F59" i="3"/>
  <c r="F60" i="3"/>
  <c r="F61" i="3"/>
  <c r="F62" i="3"/>
  <c r="F63" i="3"/>
  <c r="F64" i="3"/>
  <c r="F65" i="3"/>
  <c r="F56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41" i="3"/>
  <c r="F39" i="3"/>
  <c r="F38" i="3"/>
  <c r="F8" i="3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8" i="3"/>
  <c r="F29" i="3"/>
  <c r="F31" i="3"/>
  <c r="F32" i="3"/>
  <c r="F33" i="3"/>
  <c r="F34" i="3"/>
  <c r="F7" i="3"/>
  <c r="D55" i="3" l="1"/>
  <c r="D40" i="3" l="1"/>
  <c r="E40" i="3"/>
  <c r="F40" i="3" l="1"/>
  <c r="E14" i="3"/>
  <c r="D14" i="3"/>
  <c r="D6" i="3" s="1"/>
  <c r="F14" i="3" l="1"/>
  <c r="E6" i="3"/>
  <c r="F6" i="3" s="1"/>
  <c r="D66" i="3" l="1"/>
  <c r="E66" i="3" l="1"/>
  <c r="F66" i="3" s="1"/>
  <c r="E37" i="3" l="1"/>
  <c r="E55" i="3" l="1"/>
  <c r="F55" i="3" s="1"/>
  <c r="D37" i="3"/>
  <c r="F37" i="3" s="1"/>
  <c r="D36" i="3" l="1"/>
  <c r="D35" i="3" s="1"/>
  <c r="E36" i="3"/>
  <c r="F36" i="3" s="1"/>
  <c r="E35" i="3" l="1"/>
  <c r="F35" i="3" s="1"/>
  <c r="D5" i="3"/>
  <c r="E5" i="3" l="1"/>
  <c r="F5" i="3" s="1"/>
</calcChain>
</file>

<file path=xl/sharedStrings.xml><?xml version="1.0" encoding="utf-8"?>
<sst xmlns="http://schemas.openxmlformats.org/spreadsheetml/2006/main" count="217" uniqueCount="149">
  <si>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</si>
  <si>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</si>
  <si>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</si>
  <si>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</si>
  <si>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</si>
  <si>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</si>
  <si>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</si>
  <si>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</si>
  <si>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</si>
  <si>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</si>
  <si>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</si>
  <si>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</si>
  <si>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</si>
  <si>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</si>
  <si>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</si>
  <si>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</si>
  <si>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</si>
  <si>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</si>
  <si>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</si>
  <si>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</si>
  <si>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</si>
  <si>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</si>
  <si>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</si>
  <si>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</si>
  <si>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</si>
  <si>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</si>
  <si>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</si>
  <si>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</si>
  <si>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</si>
  <si>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</si>
  <si>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</si>
  <si>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</si>
  <si>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</si>
  <si>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</si>
  <si>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</si>
  <si>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</si>
  <si>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</si>
  <si>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</si>
  <si>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</si>
  <si>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</si>
  <si>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</si>
  <si>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</si>
  <si>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</si>
  <si>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</si>
  <si>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</si>
  <si>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</si>
  <si>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</si>
  <si>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</si>
  <si>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</si>
  <si>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</si>
  <si>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</si>
  <si>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</si>
  <si>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</si>
  <si>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</si>
  <si>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</si>
  <si>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</si>
  <si>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</si>
  <si>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</si>
  <si>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</si>
  <si>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</si>
  <si>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</si>
  <si>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</si>
  <si>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</si>
  <si>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</si>
  <si>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</si>
  <si>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</si>
  <si>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</si>
  <si>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</si>
  <si>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</si>
  <si>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</si>
  <si>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</si>
  <si>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</si>
  <si>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</si>
  <si>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</si>
  <si>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</si>
  <si>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</si>
  <si>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</si>
  <si>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</si>
  <si>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</si>
  <si>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</si>
  <si>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</si>
  <si>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</si>
  <si>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</si>
  <si>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</si>
  <si>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</si>
  <si>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</si>
  <si>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</si>
  <si>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</si>
  <si>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</si>
  <si>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</si>
  <si>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</si>
  <si>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</si>
  <si>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</si>
  <si>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</si>
  <si>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</si>
  <si>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</si>
  <si>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</si>
  <si>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</si>
  <si>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</si>
  <si>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</si>
  <si>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</si>
  <si>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</si>
  <si>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</si>
  <si>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</si>
  <si>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</si>
  <si>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</si>
  <si>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</si>
  <si>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</si>
  <si>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</si>
  <si>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</si>
  <si>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</si>
  <si>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</si>
  <si>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</si>
  <si>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</si>
  <si>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</si>
  <si>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</si>
  <si>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</si>
  <si>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</si>
  <si>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</si>
  <si>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</si>
  <si>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</si>
  <si>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</si>
  <si>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</si>
  <si>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</si>
  <si>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</si>
  <si>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</si>
  <si>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</si>
  <si>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</si>
  <si>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</si>
  <si>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</si>
  <si>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</si>
  <si>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</si>
  <si>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</si>
  <si>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</si>
  <si>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</si>
  <si>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</si>
  <si>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</si>
  <si>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</si>
  <si>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</si>
  <si>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</si>
  <si>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</si>
  <si>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</si>
  <si>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</si>
  <si>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</si>
  <si>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</si>
  <si>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Исполнение бюджета Балахнинского муниципального округа по доходам на 01.10.2024</t>
  </si>
  <si>
    <t>Факт исполнения на 01.10.2024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</si>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</sst>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4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0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2" fillId="0" borderId="0" xfId="0" applyFont="1" applyFill="1" applyAlignment="1" applyProtection="1">
      <alignment horizontal="center" wrapText="1" readingOrder="1"/>
      <protection locked="0"/>
    </xf>
    <xf numFmtId="166" fontId="13" fillId="0" borderId="0" xfId="0" applyNumberFormat="1" applyFont="1" applyFill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zoomScale="53" zoomScaleNormal="53" workbookViewId="0">
      <selection activeCell="C15" sqref="C15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3" t="s">
        <v>145</v>
      </c>
      <c r="B1" s="43"/>
      <c r="C1" s="43"/>
      <c r="D1" s="43"/>
      <c r="E1" s="43"/>
      <c r="F1" s="43"/>
    </row>
    <row r="2" spans="1:9" ht="45.15" customHeight="1" x14ac:dyDescent="0.55000000000000004">
      <c r="A2" s="36"/>
      <c r="B2" s="36"/>
      <c r="C2" s="36"/>
      <c r="D2" s="42"/>
      <c r="E2" s="42"/>
      <c r="F2" s="41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39" t="s">
        <v>4</v>
      </c>
      <c r="B4" s="39" t="s">
        <v>5</v>
      </c>
      <c r="C4" s="39" t="s">
        <v>6</v>
      </c>
      <c r="D4" s="39" t="s">
        <v>133</v>
      </c>
      <c r="E4" s="39" t="s">
        <v>146</v>
      </c>
      <c r="F4" s="39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0">
        <f>D6+D35</f>
        <v>4328573.8000000007</v>
      </c>
      <c r="E5" s="40">
        <f>E6+E35</f>
        <v>2287608.4</v>
      </c>
      <c r="F5" s="40">
        <f>E5/D5%</f>
        <v>52.849009990311352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8">
        <f>SUM(D7:D34)-D15-D16</f>
        <v>1146116.5</v>
      </c>
      <c r="E6" s="38">
        <f>SUM(E7:E34)-E15-E16</f>
        <v>810301.50000000012</v>
      </c>
      <c r="F6" s="38">
        <f>E6/D6%</f>
        <v>70.699749981786326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788007.3</v>
      </c>
      <c r="E7" s="16">
        <v>580972.4</v>
      </c>
      <c r="F7" s="16">
        <f>E7/D7%</f>
        <v>73.726778927048016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17901.3</v>
      </c>
      <c r="F8" s="16">
        <f t="shared" ref="F8:F34" si="0">E8/D8%</f>
        <v>71.504807250620132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59713.599999999999</v>
      </c>
      <c r="E9" s="37">
        <v>61300.4</v>
      </c>
      <c r="F9" s="16">
        <f t="shared" si="0"/>
        <v>102.65735108919912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27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31.4</v>
      </c>
      <c r="F11" s="16">
        <f t="shared" si="0"/>
        <v>1570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13454.8</v>
      </c>
      <c r="F12" s="16">
        <f t="shared" si="0"/>
        <v>83.637719898054328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18704.8</v>
      </c>
      <c r="F13" s="16">
        <f t="shared" si="0"/>
        <v>29.041744169075837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39362.699999999997</v>
      </c>
      <c r="F14" s="16">
        <f t="shared" si="0"/>
        <v>58.317271010037402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30748.400000000001</v>
      </c>
      <c r="F15" s="20">
        <f t="shared" si="0"/>
        <v>70.486831457789364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8614.2999999999993</v>
      </c>
      <c r="F16" s="20">
        <f t="shared" si="0"/>
        <v>36.081442202173022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10741.3</v>
      </c>
      <c r="F17" s="16">
        <f t="shared" si="0"/>
        <v>96.958892238811345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9997.5</v>
      </c>
      <c r="F19" s="16">
        <f t="shared" si="0"/>
        <v>26.405660676365251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462.2</v>
      </c>
      <c r="F20" s="16">
        <f t="shared" si="0"/>
        <v>67.248654153935689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414.4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2674.3</v>
      </c>
      <c r="F22" s="16">
        <f t="shared" si="0"/>
        <v>34.06751592356688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</v>
      </c>
      <c r="F23" s="16">
        <f t="shared" si="0"/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3559.7</v>
      </c>
      <c r="F24" s="16">
        <f t="shared" si="0"/>
        <v>97.828894935004257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946</v>
      </c>
      <c r="F25" s="16">
        <f t="shared" si="0"/>
        <v>73.819742489270382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19942.599999999999</v>
      </c>
      <c r="F26" s="16">
        <f t="shared" si="0"/>
        <v>74.203090524153779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1452.6</v>
      </c>
      <c r="E27" s="16">
        <v>1560.4</v>
      </c>
      <c r="F27" s="16">
        <f t="shared" si="0"/>
        <v>107.42117582266282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125.8</v>
      </c>
      <c r="E28" s="16">
        <v>125.8</v>
      </c>
      <c r="F28" s="16">
        <f t="shared" si="0"/>
        <v>100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4447.7</v>
      </c>
      <c r="F29" s="16">
        <f t="shared" si="0"/>
        <v>127.07714285714285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3371</v>
      </c>
      <c r="F31" s="16">
        <f t="shared" si="0"/>
        <v>32.9286042218163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6390.5</v>
      </c>
      <c r="E33" s="16">
        <v>17184.7</v>
      </c>
      <c r="F33" s="16">
        <f t="shared" si="0"/>
        <v>268.91010093106956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3119.1</v>
      </c>
      <c r="F34" s="16">
        <f t="shared" si="0"/>
        <v>400.19245573518094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8">
        <f>D36+D71+D73+D72+D69+D70</f>
        <v>3182457.3000000003</v>
      </c>
      <c r="E35" s="38">
        <f>E36+E71+E73+E72+E69+E70</f>
        <v>1477306.9</v>
      </c>
      <c r="F35" s="38">
        <f t="shared" ref="F35:F41" si="1">E35/D35%</f>
        <v>46.420321177600712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8">
        <f>D37+D40+D55+D66</f>
        <v>3215698.8000000003</v>
      </c>
      <c r="E36" s="38">
        <f>E37+E40+E55+E66</f>
        <v>1510548.4</v>
      </c>
      <c r="F36" s="38">
        <f t="shared" si="1"/>
        <v>46.97418800541891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8">
        <f>D38+D39</f>
        <v>291536.8</v>
      </c>
      <c r="E37" s="38">
        <f>E38+E39</f>
        <v>210959.90000000002</v>
      </c>
      <c r="F37" s="38">
        <f t="shared" si="1"/>
        <v>72.361327969573665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146161.1</v>
      </c>
      <c r="F38" s="16">
        <f t="shared" si="1"/>
        <v>71.249995125242279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64798.8</v>
      </c>
      <c r="F39" s="16">
        <f t="shared" si="1"/>
        <v>75.000000000000014</v>
      </c>
    </row>
    <row r="40" spans="1:6" s="1" customFormat="1" ht="52.25" customHeight="1" x14ac:dyDescent="0.35">
      <c r="A40" s="27" t="s">
        <v>49</v>
      </c>
      <c r="B40" s="28" t="s">
        <v>102</v>
      </c>
      <c r="C40" s="29" t="s">
        <v>50</v>
      </c>
      <c r="D40" s="38">
        <f>SUM(D41:D54)</f>
        <v>1563638.7</v>
      </c>
      <c r="E40" s="38">
        <f>SUM(E41:E54)</f>
        <v>310659.5</v>
      </c>
      <c r="F40" s="38">
        <f t="shared" si="1"/>
        <v>19.867729034846736</v>
      </c>
    </row>
    <row r="41" spans="1:6" s="1" customFormat="1" ht="44.1" customHeight="1" x14ac:dyDescent="0.35">
      <c r="A41" s="7" t="s">
        <v>137</v>
      </c>
      <c r="B41" s="8" t="s">
        <v>102</v>
      </c>
      <c r="C41" s="4" t="s">
        <v>136</v>
      </c>
      <c r="D41" s="16">
        <v>9423.7000000000007</v>
      </c>
      <c r="E41" s="16">
        <v>6760.1</v>
      </c>
      <c r="F41" s="16">
        <f t="shared" si="1"/>
        <v>71.735093434638202</v>
      </c>
    </row>
    <row r="42" spans="1:6" s="1" customFormat="1" ht="62.5" customHeight="1" x14ac:dyDescent="0.35">
      <c r="A42" s="7" t="s">
        <v>107</v>
      </c>
      <c r="B42" s="8" t="s">
        <v>102</v>
      </c>
      <c r="C42" s="4" t="s">
        <v>108</v>
      </c>
      <c r="D42" s="16">
        <v>72517.600000000006</v>
      </c>
      <c r="E42" s="16">
        <v>6157.2</v>
      </c>
      <c r="F42" s="16">
        <f t="shared" ref="F42:F54" si="2">E42/D42%</f>
        <v>8.4906284819133546</v>
      </c>
    </row>
    <row r="43" spans="1:6" s="1" customFormat="1" ht="85.05" customHeight="1" x14ac:dyDescent="0.35">
      <c r="A43" s="9" t="s">
        <v>114</v>
      </c>
      <c r="B43" s="8" t="s">
        <v>102</v>
      </c>
      <c r="C43" s="4" t="s">
        <v>51</v>
      </c>
      <c r="D43" s="16">
        <v>63185.9</v>
      </c>
      <c r="E43" s="16">
        <v>2161.1</v>
      </c>
      <c r="F43" s="16">
        <f t="shared" si="2"/>
        <v>3.4202250818616173</v>
      </c>
    </row>
    <row r="44" spans="1:6" s="1" customFormat="1" ht="54.8" customHeight="1" x14ac:dyDescent="0.35">
      <c r="A44" s="9" t="s">
        <v>121</v>
      </c>
      <c r="B44" s="8" t="s">
        <v>102</v>
      </c>
      <c r="C44" s="4" t="s">
        <v>122</v>
      </c>
      <c r="D44" s="16">
        <v>278157</v>
      </c>
      <c r="E44" s="16">
        <v>44609.2</v>
      </c>
      <c r="F44" s="16">
        <f t="shared" si="2"/>
        <v>16.037417717332296</v>
      </c>
    </row>
    <row r="45" spans="1:6" s="1" customFormat="1" ht="59.1" customHeight="1" x14ac:dyDescent="0.35">
      <c r="A45" s="9" t="s">
        <v>135</v>
      </c>
      <c r="B45" s="8" t="s">
        <v>102</v>
      </c>
      <c r="C45" s="4" t="s">
        <v>134</v>
      </c>
      <c r="D45" s="16">
        <v>94.2</v>
      </c>
      <c r="E45" s="16">
        <v>72</v>
      </c>
      <c r="F45" s="16">
        <f t="shared" si="2"/>
        <v>76.43312101910827</v>
      </c>
    </row>
    <row r="46" spans="1:6" s="1" customFormat="1" ht="46.35" customHeight="1" x14ac:dyDescent="0.35">
      <c r="A46" s="9" t="s">
        <v>120</v>
      </c>
      <c r="B46" s="8" t="s">
        <v>102</v>
      </c>
      <c r="C46" s="4" t="s">
        <v>119</v>
      </c>
      <c r="D46" s="16">
        <v>168740.3</v>
      </c>
      <c r="E46" s="16">
        <v>27493.200000000001</v>
      </c>
      <c r="F46" s="16">
        <f t="shared" si="2"/>
        <v>16.293203224126071</v>
      </c>
    </row>
    <row r="47" spans="1:6" s="1" customFormat="1" ht="46.35" customHeight="1" x14ac:dyDescent="0.35">
      <c r="A47" s="7" t="s">
        <v>52</v>
      </c>
      <c r="B47" s="8" t="s">
        <v>102</v>
      </c>
      <c r="C47" s="4" t="s">
        <v>53</v>
      </c>
      <c r="D47" s="16">
        <v>41185.4</v>
      </c>
      <c r="E47" s="16">
        <v>32032.400000000001</v>
      </c>
      <c r="F47" s="16">
        <f t="shared" si="2"/>
        <v>77.776105124631542</v>
      </c>
    </row>
    <row r="48" spans="1:6" s="1" customFormat="1" ht="46.35" customHeight="1" x14ac:dyDescent="0.35">
      <c r="A48" s="7" t="s">
        <v>54</v>
      </c>
      <c r="B48" s="8" t="s">
        <v>102</v>
      </c>
      <c r="C48" s="4" t="s">
        <v>55</v>
      </c>
      <c r="D48" s="16">
        <v>924.9</v>
      </c>
      <c r="E48" s="16">
        <v>924.9</v>
      </c>
      <c r="F48" s="16">
        <f t="shared" si="2"/>
        <v>99.999999999999986</v>
      </c>
    </row>
    <row r="49" spans="1:11" s="1" customFormat="1" ht="38.950000000000003" customHeight="1" x14ac:dyDescent="0.35">
      <c r="A49" s="7" t="s">
        <v>56</v>
      </c>
      <c r="B49" s="8" t="s">
        <v>102</v>
      </c>
      <c r="C49" s="4" t="s">
        <v>57</v>
      </c>
      <c r="D49" s="16">
        <v>1414.4</v>
      </c>
      <c r="E49" s="16">
        <v>1414.4</v>
      </c>
      <c r="F49" s="16">
        <f t="shared" si="2"/>
        <v>100</v>
      </c>
    </row>
    <row r="50" spans="1:11" s="1" customFormat="1" ht="43.55" customHeight="1" x14ac:dyDescent="0.35">
      <c r="A50" s="7" t="s">
        <v>143</v>
      </c>
      <c r="B50" s="8" t="s">
        <v>102</v>
      </c>
      <c r="C50" s="4" t="s">
        <v>144</v>
      </c>
      <c r="D50" s="16">
        <v>18885.5</v>
      </c>
      <c r="E50" s="16">
        <v>0</v>
      </c>
      <c r="F50" s="16">
        <f t="shared" si="2"/>
        <v>0</v>
      </c>
    </row>
    <row r="51" spans="1:11" s="1" customFormat="1" ht="43.55" customHeight="1" x14ac:dyDescent="0.35">
      <c r="A51" s="7" t="s">
        <v>58</v>
      </c>
      <c r="B51" s="8" t="s">
        <v>102</v>
      </c>
      <c r="C51" s="4" t="s">
        <v>59</v>
      </c>
      <c r="D51" s="16">
        <v>225.2</v>
      </c>
      <c r="E51" s="16">
        <v>225.2</v>
      </c>
      <c r="F51" s="16">
        <f t="shared" si="2"/>
        <v>100</v>
      </c>
    </row>
    <row r="52" spans="1:11" s="1" customFormat="1" ht="56.45" customHeight="1" x14ac:dyDescent="0.35">
      <c r="A52" s="7" t="s">
        <v>140</v>
      </c>
      <c r="B52" s="8" t="s">
        <v>102</v>
      </c>
      <c r="C52" s="4" t="s">
        <v>139</v>
      </c>
      <c r="D52" s="16">
        <v>2000</v>
      </c>
      <c r="E52" s="16">
        <v>0</v>
      </c>
      <c r="F52" s="16">
        <f t="shared" si="2"/>
        <v>0</v>
      </c>
    </row>
    <row r="53" spans="1:11" s="1" customFormat="1" ht="46.35" customHeight="1" x14ac:dyDescent="0.35">
      <c r="A53" s="7" t="s">
        <v>103</v>
      </c>
      <c r="B53" s="8" t="s">
        <v>102</v>
      </c>
      <c r="C53" s="4" t="s">
        <v>60</v>
      </c>
      <c r="D53" s="16">
        <v>22936.9</v>
      </c>
      <c r="E53" s="16">
        <v>0</v>
      </c>
      <c r="F53" s="16">
        <f t="shared" si="2"/>
        <v>0</v>
      </c>
    </row>
    <row r="54" spans="1:11" s="1" customFormat="1" ht="43.55" customHeight="1" x14ac:dyDescent="0.35">
      <c r="A54" s="7" t="s">
        <v>61</v>
      </c>
      <c r="B54" s="8" t="s">
        <v>102</v>
      </c>
      <c r="C54" s="4" t="s">
        <v>62</v>
      </c>
      <c r="D54" s="16">
        <v>883947.7</v>
      </c>
      <c r="E54" s="16">
        <v>188809.8</v>
      </c>
      <c r="F54" s="16">
        <f t="shared" si="2"/>
        <v>21.359838370528031</v>
      </c>
    </row>
    <row r="55" spans="1:11" s="1" customFormat="1" ht="52.25" customHeight="1" x14ac:dyDescent="0.35">
      <c r="A55" s="27" t="s">
        <v>63</v>
      </c>
      <c r="B55" s="28" t="s">
        <v>102</v>
      </c>
      <c r="C55" s="29" t="s">
        <v>64</v>
      </c>
      <c r="D55" s="38">
        <f>SUM(D56:D65)</f>
        <v>1234112.2000000002</v>
      </c>
      <c r="E55" s="38">
        <f>SUM(E56:E65)</f>
        <v>931458.29999999993</v>
      </c>
      <c r="F55" s="38">
        <f>E55/D55%</f>
        <v>75.475981843466087</v>
      </c>
    </row>
    <row r="56" spans="1:11" s="1" customFormat="1" ht="42.05" customHeight="1" x14ac:dyDescent="0.35">
      <c r="A56" s="7" t="s">
        <v>65</v>
      </c>
      <c r="B56" s="8" t="s">
        <v>102</v>
      </c>
      <c r="C56" s="4" t="s">
        <v>66</v>
      </c>
      <c r="D56" s="16">
        <v>1081614.1000000001</v>
      </c>
      <c r="E56" s="16">
        <v>809659.1</v>
      </c>
      <c r="F56" s="16">
        <f>E56/D56%</f>
        <v>74.85655928486878</v>
      </c>
    </row>
    <row r="57" spans="1:11" s="1" customFormat="1" ht="64.5" customHeight="1" x14ac:dyDescent="0.35">
      <c r="A57" s="7" t="s">
        <v>67</v>
      </c>
      <c r="B57" s="8" t="s">
        <v>102</v>
      </c>
      <c r="C57" s="4" t="s">
        <v>68</v>
      </c>
      <c r="D57" s="16">
        <v>19256.599999999999</v>
      </c>
      <c r="E57" s="16">
        <v>14442.5</v>
      </c>
      <c r="F57" s="16">
        <f t="shared" ref="F57:F65" si="3">E57/D57%</f>
        <v>75.000259651236476</v>
      </c>
      <c r="J57" s="10"/>
      <c r="K57" s="10"/>
    </row>
    <row r="58" spans="1:11" s="1" customFormat="1" ht="47.95" customHeight="1" x14ac:dyDescent="0.35">
      <c r="A58" s="7" t="s">
        <v>118</v>
      </c>
      <c r="B58" s="8" t="s">
        <v>102</v>
      </c>
      <c r="C58" s="4" t="s">
        <v>117</v>
      </c>
      <c r="D58" s="16">
        <v>1451.6</v>
      </c>
      <c r="E58" s="16">
        <v>1082.7</v>
      </c>
      <c r="F58" s="16">
        <f t="shared" si="3"/>
        <v>74.586662992559951</v>
      </c>
      <c r="J58" s="11"/>
      <c r="K58" s="11"/>
    </row>
    <row r="59" spans="1:11" s="1" customFormat="1" ht="47.95" customHeight="1" x14ac:dyDescent="0.35">
      <c r="A59" s="7" t="s">
        <v>69</v>
      </c>
      <c r="B59" s="8" t="s">
        <v>102</v>
      </c>
      <c r="C59" s="4" t="s">
        <v>70</v>
      </c>
      <c r="D59" s="16">
        <v>58234.9</v>
      </c>
      <c r="E59" s="16">
        <v>55684.2</v>
      </c>
      <c r="F59" s="16">
        <f t="shared" si="3"/>
        <v>95.619980458453597</v>
      </c>
    </row>
    <row r="60" spans="1:11" s="1" customFormat="1" ht="47.95" customHeight="1" x14ac:dyDescent="0.35">
      <c r="A60" s="7" t="s">
        <v>115</v>
      </c>
      <c r="B60" s="8" t="s">
        <v>102</v>
      </c>
      <c r="C60" s="4" t="s">
        <v>71</v>
      </c>
      <c r="D60" s="16">
        <v>1784.1</v>
      </c>
      <c r="E60" s="16">
        <v>1084</v>
      </c>
      <c r="F60" s="16">
        <f t="shared" si="3"/>
        <v>60.758926069166534</v>
      </c>
    </row>
    <row r="61" spans="1:11" s="1" customFormat="1" ht="47.95" customHeight="1" x14ac:dyDescent="0.35">
      <c r="A61" s="7" t="s">
        <v>72</v>
      </c>
      <c r="B61" s="8" t="s">
        <v>102</v>
      </c>
      <c r="C61" s="4" t="s">
        <v>73</v>
      </c>
      <c r="D61" s="16">
        <v>17.8</v>
      </c>
      <c r="E61" s="16">
        <v>0</v>
      </c>
      <c r="F61" s="16">
        <f t="shared" si="3"/>
        <v>0</v>
      </c>
    </row>
    <row r="62" spans="1:11" s="1" customFormat="1" ht="47.95" customHeight="1" x14ac:dyDescent="0.35">
      <c r="A62" s="7" t="s">
        <v>126</v>
      </c>
      <c r="B62" s="8" t="s">
        <v>102</v>
      </c>
      <c r="C62" s="4" t="s">
        <v>138</v>
      </c>
      <c r="D62" s="16">
        <v>2189.8000000000002</v>
      </c>
      <c r="E62" s="16">
        <v>2189.8000000000002</v>
      </c>
      <c r="F62" s="16">
        <f t="shared" si="3"/>
        <v>100</v>
      </c>
    </row>
    <row r="63" spans="1:11" s="1" customFormat="1" ht="58.05" customHeight="1" x14ac:dyDescent="0.35">
      <c r="A63" s="7" t="s">
        <v>147</v>
      </c>
      <c r="B63" s="8" t="s">
        <v>102</v>
      </c>
      <c r="C63" s="4" t="s">
        <v>148</v>
      </c>
      <c r="D63" s="16">
        <v>4977.8999999999996</v>
      </c>
      <c r="E63" s="16">
        <v>4977.8999999999996</v>
      </c>
      <c r="F63" s="16">
        <f t="shared" si="3"/>
        <v>100</v>
      </c>
    </row>
    <row r="64" spans="1:11" s="1" customFormat="1" ht="83.95" customHeight="1" x14ac:dyDescent="0.35">
      <c r="A64" s="7" t="s">
        <v>116</v>
      </c>
      <c r="B64" s="8" t="s">
        <v>102</v>
      </c>
      <c r="C64" s="4" t="s">
        <v>74</v>
      </c>
      <c r="D64" s="16">
        <v>53186.7</v>
      </c>
      <c r="E64" s="16">
        <v>33760.9</v>
      </c>
      <c r="F64" s="16">
        <f t="shared" si="3"/>
        <v>63.476207397714099</v>
      </c>
    </row>
    <row r="65" spans="1:6" s="1" customFormat="1" ht="42.05" customHeight="1" x14ac:dyDescent="0.35">
      <c r="A65" s="7" t="s">
        <v>104</v>
      </c>
      <c r="B65" s="8" t="s">
        <v>102</v>
      </c>
      <c r="C65" s="4" t="s">
        <v>105</v>
      </c>
      <c r="D65" s="16">
        <v>11398.7</v>
      </c>
      <c r="E65" s="16">
        <v>8577.2000000000007</v>
      </c>
      <c r="F65" s="16">
        <f t="shared" si="3"/>
        <v>75.247177309693214</v>
      </c>
    </row>
    <row r="66" spans="1:6" s="1" customFormat="1" ht="52.25" customHeight="1" x14ac:dyDescent="0.35">
      <c r="A66" s="27" t="s">
        <v>132</v>
      </c>
      <c r="B66" s="35" t="s">
        <v>102</v>
      </c>
      <c r="C66" s="29" t="s">
        <v>75</v>
      </c>
      <c r="D66" s="38">
        <f>D68+D67</f>
        <v>126411.09999999999</v>
      </c>
      <c r="E66" s="38">
        <f>+E68+E67</f>
        <v>57470.7</v>
      </c>
      <c r="F66" s="38">
        <f>E66/D66%</f>
        <v>45.463333520553178</v>
      </c>
    </row>
    <row r="67" spans="1:6" s="1" customFormat="1" ht="62.2" customHeight="1" x14ac:dyDescent="0.35">
      <c r="A67" s="6" t="s">
        <v>109</v>
      </c>
      <c r="B67" s="8" t="s">
        <v>102</v>
      </c>
      <c r="C67" s="4" t="s">
        <v>110</v>
      </c>
      <c r="D67" s="16">
        <v>4803.2</v>
      </c>
      <c r="E67" s="16">
        <v>3842.6</v>
      </c>
      <c r="F67" s="16">
        <f>E67/D67%</f>
        <v>80.00083277814791</v>
      </c>
    </row>
    <row r="68" spans="1:6" ht="42.05" customHeight="1" x14ac:dyDescent="0.35">
      <c r="A68" s="7" t="s">
        <v>106</v>
      </c>
      <c r="B68" s="8" t="s">
        <v>102</v>
      </c>
      <c r="C68" s="4" t="s">
        <v>97</v>
      </c>
      <c r="D68" s="16">
        <v>121607.9</v>
      </c>
      <c r="E68" s="16">
        <v>53628.1</v>
      </c>
      <c r="F68" s="16">
        <f>E68/D68%</f>
        <v>44.099190924273834</v>
      </c>
    </row>
    <row r="69" spans="1:6" s="1" customFormat="1" ht="52.25" customHeight="1" x14ac:dyDescent="0.35">
      <c r="A69" s="27" t="s">
        <v>95</v>
      </c>
      <c r="B69" s="28" t="s">
        <v>102</v>
      </c>
      <c r="C69" s="29" t="s">
        <v>96</v>
      </c>
      <c r="D69" s="38">
        <v>0</v>
      </c>
      <c r="E69" s="38">
        <v>0</v>
      </c>
      <c r="F69" s="38">
        <v>0</v>
      </c>
    </row>
    <row r="70" spans="1:6" s="1" customFormat="1" ht="79" customHeight="1" x14ac:dyDescent="0.35">
      <c r="A70" s="27" t="s">
        <v>142</v>
      </c>
      <c r="B70" s="28" t="s">
        <v>102</v>
      </c>
      <c r="C70" s="29" t="s">
        <v>141</v>
      </c>
      <c r="D70" s="38">
        <v>0</v>
      </c>
      <c r="E70" s="38">
        <v>0</v>
      </c>
      <c r="F70" s="38">
        <v>0</v>
      </c>
    </row>
    <row r="71" spans="1:6" s="1" customFormat="1" ht="52.25" customHeight="1" x14ac:dyDescent="0.35">
      <c r="A71" s="27" t="s">
        <v>76</v>
      </c>
      <c r="B71" s="28" t="s">
        <v>102</v>
      </c>
      <c r="C71" s="29" t="s">
        <v>77</v>
      </c>
      <c r="D71" s="38">
        <v>0</v>
      </c>
      <c r="E71" s="38">
        <v>0</v>
      </c>
      <c r="F71" s="38">
        <v>0</v>
      </c>
    </row>
    <row r="72" spans="1:6" s="1" customFormat="1" ht="72" customHeight="1" x14ac:dyDescent="0.35">
      <c r="A72" s="27" t="s">
        <v>86</v>
      </c>
      <c r="B72" s="28" t="s">
        <v>102</v>
      </c>
      <c r="C72" s="29" t="s">
        <v>87</v>
      </c>
      <c r="D72" s="38">
        <v>10965.5</v>
      </c>
      <c r="E72" s="38">
        <v>10965.5</v>
      </c>
      <c r="F72" s="38">
        <f>E72/D72%</f>
        <v>100</v>
      </c>
    </row>
    <row r="73" spans="1:6" s="1" customFormat="1" ht="54" customHeight="1" x14ac:dyDescent="0.35">
      <c r="A73" s="27" t="s">
        <v>78</v>
      </c>
      <c r="B73" s="28" t="s">
        <v>102</v>
      </c>
      <c r="C73" s="29" t="s">
        <v>79</v>
      </c>
      <c r="D73" s="38">
        <v>-44207</v>
      </c>
      <c r="E73" s="38">
        <v>-44207</v>
      </c>
      <c r="F73" s="38">
        <f>E73/D73%</f>
        <v>100</v>
      </c>
    </row>
    <row r="77" spans="1:6" ht="41.25" customHeight="1" x14ac:dyDescent="0.35">
      <c r="A77" s="12" t="s">
        <v>113</v>
      </c>
      <c r="D77" s="12" t="s">
        <v>85</v>
      </c>
    </row>
    <row r="80" spans="1:6" x14ac:dyDescent="0.35">
      <c r="E80" s="15"/>
    </row>
  </sheetData>
  <autoFilter ref="A4:K73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2024-10-02T13:10:46Z</dcterms:modified>
</cp:coreProperties>
</file>