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Лист1!$A$4:$K$72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3" l="1"/>
  <c r="F67" i="3"/>
  <c r="F66" i="3"/>
  <c r="F57" i="3"/>
  <c r="F58" i="3"/>
  <c r="F59" i="3"/>
  <c r="F60" i="3"/>
  <c r="F61" i="3"/>
  <c r="F62" i="3"/>
  <c r="F63" i="3"/>
  <c r="F64" i="3"/>
  <c r="F56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41" i="3"/>
  <c r="F39" i="3"/>
  <c r="F38" i="3"/>
  <c r="F8" i="3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8" i="3"/>
  <c r="F29" i="3"/>
  <c r="F31" i="3"/>
  <c r="F32" i="3"/>
  <c r="F33" i="3"/>
  <c r="F34" i="3"/>
  <c r="F7" i="3"/>
  <c r="F72" i="3" l="1"/>
  <c r="D58" i="3"/>
  <c r="E58" i="3"/>
  <c r="D55" i="3" l="1"/>
  <c r="D40" i="3" l="1"/>
  <c r="E40" i="3"/>
  <c r="F40" i="3" s="1"/>
  <c r="E14" i="3" l="1"/>
  <c r="D14" i="3"/>
  <c r="D6" i="3" s="1"/>
  <c r="F14" i="3" l="1"/>
  <c r="E6" i="3"/>
  <c r="F6" i="3" s="1"/>
  <c r="D65" i="3" l="1"/>
  <c r="E65" i="3" l="1"/>
  <c r="F65" i="3" s="1"/>
  <c r="E37" i="3" l="1"/>
  <c r="E55" i="3" l="1"/>
  <c r="F55" i="3" s="1"/>
  <c r="D37" i="3"/>
  <c r="F37" i="3" s="1"/>
  <c r="D36" i="3" l="1"/>
  <c r="D35" i="3" s="1"/>
  <c r="E36" i="3"/>
  <c r="E35" i="3" l="1"/>
  <c r="F35" i="3" s="1"/>
  <c r="F36" i="3"/>
  <c r="D5" i="3"/>
  <c r="E5" i="3" l="1"/>
  <c r="F5" i="3" s="1"/>
</calcChain>
</file>

<file path=xl/sharedStrings.xml><?xml version="1.0" encoding="utf-8"?>
<sst xmlns="http://schemas.openxmlformats.org/spreadsheetml/2006/main" count="214" uniqueCount="147">
  <si>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</si>
  <si>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</si>
  <si>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</si>
  <si>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</si>
  <si>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</si>
  <si>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</si>
  <si>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</si>
  <si>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</si>
  <si>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</si>
  <si>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</si>
  <si>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</si>
  <si>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</si>
  <si>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</si>
  <si>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</si>
  <si>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</si>
  <si>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</si>
  <si>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</si>
  <si>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</si>
  <si>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</si>
  <si>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</si>
  <si>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</si>
  <si>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</si>
  <si>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</si>
  <si>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</si>
  <si>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</si>
  <si>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</si>
  <si>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</si>
  <si>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</si>
  <si>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</si>
  <si>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</si>
  <si>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</si>
  <si>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</si>
  <si>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</si>
  <si>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</si>
  <si>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</si>
  <si>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</si>
  <si>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</si>
  <si>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</si>
  <si>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</si>
  <si>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</si>
  <si>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</si>
  <si>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</si>
  <si>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</si>
  <si>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</si>
  <si>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</si>
  <si>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</si>
  <si>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</si>
  <si>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</si>
  <si>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</si>
  <si>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</si>
  <si>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</si>
  <si>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</si>
  <si>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</si>
  <si>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</si>
  <si>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</si>
  <si>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</si>
  <si>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</si>
  <si>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</si>
  <si>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</si>
  <si>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</si>
  <si>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</si>
  <si>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</si>
  <si>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</si>
  <si>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</si>
  <si>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</si>
  <si>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</si>
  <si>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</si>
  <si>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</si>
  <si>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</si>
  <si>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</si>
  <si>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</si>
  <si>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</si>
  <si>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</si>
  <si>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</si>
  <si>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</si>
  <si>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</si>
  <si>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</si>
  <si>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</si>
  <si>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</si>
  <si>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</si>
  <si>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</si>
  <si>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</si>
  <si>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</si>
  <si>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</si>
  <si>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</si>
  <si>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</si>
  <si>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</si>
  <si>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</si>
  <si>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</si>
  <si>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</si>
  <si>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</si>
  <si>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</si>
  <si>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</si>
  <si>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</si>
  <si>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</si>
  <si>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</si>
  <si>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</si>
  <si>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</si>
  <si>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</si>
  <si>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</si>
  <si>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</si>
  <si>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</si>
  <si>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</si>
  <si>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</si>
  <si>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</si>
  <si>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</si>
  <si>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</si>
  <si>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</si>
  <si>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</si>
  <si>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</si>
  <si>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</si>
  <si>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</si>
  <si>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</si>
  <si>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</si>
  <si>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</si>
  <si>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</si>
  <si>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</si>
  <si>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</si>
  <si>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</si>
  <si>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</si>
  <si>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</si>
  <si>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</si>
  <si>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</si>
  <si>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</si>
  <si>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</si>
  <si>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</si>
  <si>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</si>
  <si>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</si>
  <si>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</si>
  <si>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</si>
  <si>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</si>
  <si>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</si>
  <si>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</si>
  <si>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</si>
  <si>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</si>
  <si>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</si>
  <si>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</si>
  <si>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</si>
  <si>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</si>
  <si>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</si>
  <si>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</si>
  <si>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</si>
  <si>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</si>
  <si>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Исполнение бюджета Балахнинского муниципального округа по доходам на 01.08.2024</t>
  </si>
  <si>
    <t>Факт исполнения на 01.08.2024</t>
  </si>
  <si>
    <t>Субсидии бюджетам муниципальных округов на развитие сети учреждений культурно-досугового типа</t>
  </si>
  <si>
    <t>000 2 02 22513 14 0000 150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</si>
</sst>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3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6" fontId="8" fillId="0" borderId="0" xfId="0" applyNumberFormat="1" applyFont="1" applyFill="1" applyAlignment="1" applyProtection="1">
      <alignment horizont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2" fillId="0" borderId="0" xfId="0" applyFont="1" applyFill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abSelected="1" zoomScale="50" zoomScaleNormal="50" workbookViewId="0">
      <selection activeCell="A6" sqref="A6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7.542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3" t="s">
        <v>143</v>
      </c>
      <c r="B1" s="43"/>
      <c r="C1" s="43"/>
      <c r="D1" s="43"/>
      <c r="E1" s="43"/>
      <c r="F1" s="43"/>
    </row>
    <row r="2" spans="1:9" ht="45.15" customHeight="1" x14ac:dyDescent="0.55000000000000004">
      <c r="A2" s="36"/>
      <c r="B2" s="36"/>
      <c r="C2" s="36"/>
      <c r="D2" s="40"/>
      <c r="E2" s="40"/>
      <c r="F2" s="42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39" t="s">
        <v>4</v>
      </c>
      <c r="B4" s="39" t="s">
        <v>5</v>
      </c>
      <c r="C4" s="39" t="s">
        <v>6</v>
      </c>
      <c r="D4" s="39" t="s">
        <v>133</v>
      </c>
      <c r="E4" s="39" t="s">
        <v>144</v>
      </c>
      <c r="F4" s="39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1">
        <f>D6+D35</f>
        <v>4170028.9000000004</v>
      </c>
      <c r="E5" s="41">
        <f>E6+E35</f>
        <v>1729985</v>
      </c>
      <c r="F5" s="41">
        <f>E5/D5%</f>
        <v>41.486163321314145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8">
        <f>SUM(D7:D34)-D15-D16</f>
        <v>1145284.5</v>
      </c>
      <c r="E6" s="38">
        <f>SUM(E7:E34)-E15-E16</f>
        <v>642705.40000000026</v>
      </c>
      <c r="F6" s="38">
        <f>E6/D6%</f>
        <v>56.117532368594901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788007.3</v>
      </c>
      <c r="E7" s="16">
        <v>450730.7</v>
      </c>
      <c r="F7" s="16">
        <f>E7/D7%</f>
        <v>57.198797523830045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15282.2</v>
      </c>
      <c r="F8" s="16">
        <f t="shared" ref="F8:F34" si="0">E8/D8%</f>
        <v>61.043095493926529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59713.599999999999</v>
      </c>
      <c r="E9" s="37">
        <v>54342.400000000001</v>
      </c>
      <c r="F9" s="16">
        <f t="shared" si="0"/>
        <v>91.005064172985726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20.7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31.3</v>
      </c>
      <c r="F11" s="16">
        <f t="shared" si="0"/>
        <v>1565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12338.8</v>
      </c>
      <c r="F12" s="16">
        <f t="shared" si="0"/>
        <v>76.700441350158513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6854.9</v>
      </c>
      <c r="F13" s="16">
        <f t="shared" si="0"/>
        <v>10.643163899351929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33685.300000000003</v>
      </c>
      <c r="F14" s="16">
        <f t="shared" si="0"/>
        <v>49.905996518389571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29049.8</v>
      </c>
      <c r="F15" s="20">
        <f t="shared" si="0"/>
        <v>66.593005050099819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4635.5</v>
      </c>
      <c r="F16" s="20">
        <f t="shared" si="0"/>
        <v>19.416032101061379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6843.5</v>
      </c>
      <c r="F17" s="16">
        <f t="shared" si="0"/>
        <v>61.774475997905789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8479.5</v>
      </c>
      <c r="F19" s="16">
        <f t="shared" si="0"/>
        <v>22.396279040283986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369.5</v>
      </c>
      <c r="F20" s="16">
        <f t="shared" si="0"/>
        <v>53.761094136476068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414.4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1983.4</v>
      </c>
      <c r="F22" s="16">
        <f t="shared" si="0"/>
        <v>25.266242038216561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</v>
      </c>
      <c r="F23" s="16">
        <f t="shared" si="0"/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2685.1</v>
      </c>
      <c r="F24" s="16">
        <f t="shared" si="0"/>
        <v>73.792838101519777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609.9</v>
      </c>
      <c r="F25" s="16">
        <f t="shared" si="0"/>
        <v>47.592664845883732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19940.2</v>
      </c>
      <c r="F26" s="16">
        <f t="shared" si="0"/>
        <v>74.194160524191005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620.6</v>
      </c>
      <c r="E27" s="16">
        <v>1277.3</v>
      </c>
      <c r="F27" s="16">
        <f t="shared" si="0"/>
        <v>205.81695133741539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125.8</v>
      </c>
      <c r="E28" s="16">
        <v>125.8</v>
      </c>
      <c r="F28" s="16">
        <f t="shared" si="0"/>
        <v>100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4349.5</v>
      </c>
      <c r="F29" s="16">
        <f t="shared" si="0"/>
        <v>124.27142857142857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2921.7</v>
      </c>
      <c r="F31" s="16">
        <f t="shared" si="0"/>
        <v>28.539751692340754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6390.5</v>
      </c>
      <c r="E33" s="16">
        <v>16244.3</v>
      </c>
      <c r="F33" s="16">
        <f t="shared" si="0"/>
        <v>254.19450747202879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3175</v>
      </c>
      <c r="F34" s="16">
        <f t="shared" si="0"/>
        <v>407.36463946625611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8">
        <f>D36+D70+D72+D71+D68+D69</f>
        <v>3024744.4000000004</v>
      </c>
      <c r="E35" s="38">
        <f>E36+E70+E72+E71+E68+E69</f>
        <v>1087279.5999999999</v>
      </c>
      <c r="F35" s="38">
        <f>E35/D35%</f>
        <v>35.946164575095992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8">
        <f>D37+D40+D55+D65</f>
        <v>3057551.1</v>
      </c>
      <c r="E36" s="38">
        <f>E37+E40+E55+E65</f>
        <v>1120521.0999999999</v>
      </c>
      <c r="F36" s="38">
        <f t="shared" ref="F35:F40" si="1">E36/D36%</f>
        <v>36.647665512442288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8">
        <f>D38+D39</f>
        <v>291536.8</v>
      </c>
      <c r="E37" s="38">
        <f>E38+E39</f>
        <v>210959.90000000002</v>
      </c>
      <c r="F37" s="38">
        <f t="shared" si="1"/>
        <v>72.361327969573665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146161.1</v>
      </c>
      <c r="F38" s="16">
        <f>E38/D38%</f>
        <v>71.249995125242279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64798.8</v>
      </c>
      <c r="F39" s="16">
        <f>E39/D39%</f>
        <v>75.000000000000014</v>
      </c>
    </row>
    <row r="40" spans="1:6" s="1" customFormat="1" ht="52.25" customHeight="1" x14ac:dyDescent="0.35">
      <c r="A40" s="27" t="s">
        <v>49</v>
      </c>
      <c r="B40" s="28" t="s">
        <v>102</v>
      </c>
      <c r="C40" s="29" t="s">
        <v>50</v>
      </c>
      <c r="D40" s="38">
        <f>SUM(D41:D54)</f>
        <v>1433537.3</v>
      </c>
      <c r="E40" s="38">
        <f>SUM(E41:E54)</f>
        <v>133311.79999999999</v>
      </c>
      <c r="F40" s="38">
        <f>E40/D40%</f>
        <v>9.299499915349255</v>
      </c>
    </row>
    <row r="41" spans="1:6" s="1" customFormat="1" ht="44.1" customHeight="1" x14ac:dyDescent="0.35">
      <c r="A41" s="7" t="s">
        <v>137</v>
      </c>
      <c r="B41" s="8" t="s">
        <v>102</v>
      </c>
      <c r="C41" s="4" t="s">
        <v>136</v>
      </c>
      <c r="D41" s="16">
        <v>9423.7000000000007</v>
      </c>
      <c r="E41" s="16">
        <v>6166.4</v>
      </c>
      <c r="F41" s="16">
        <f>E41/D41%</f>
        <v>65.435020214989862</v>
      </c>
    </row>
    <row r="42" spans="1:6" s="1" customFormat="1" ht="62.5" customHeight="1" x14ac:dyDescent="0.35">
      <c r="A42" s="7" t="s">
        <v>107</v>
      </c>
      <c r="B42" s="8" t="s">
        <v>102</v>
      </c>
      <c r="C42" s="4" t="s">
        <v>108</v>
      </c>
      <c r="D42" s="16">
        <v>72517.600000000006</v>
      </c>
      <c r="E42" s="16">
        <v>0</v>
      </c>
      <c r="F42" s="16">
        <f t="shared" ref="F42:F54" si="2">E42/D42%</f>
        <v>0</v>
      </c>
    </row>
    <row r="43" spans="1:6" s="1" customFormat="1" ht="85.05" customHeight="1" x14ac:dyDescent="0.35">
      <c r="A43" s="9" t="s">
        <v>114</v>
      </c>
      <c r="B43" s="8" t="s">
        <v>102</v>
      </c>
      <c r="C43" s="4" t="s">
        <v>51</v>
      </c>
      <c r="D43" s="16">
        <v>2827.5</v>
      </c>
      <c r="E43" s="16">
        <v>1295.4000000000001</v>
      </c>
      <c r="F43" s="16">
        <f t="shared" si="2"/>
        <v>45.814323607427063</v>
      </c>
    </row>
    <row r="44" spans="1:6" s="1" customFormat="1" ht="54.8" customHeight="1" x14ac:dyDescent="0.35">
      <c r="A44" s="9" t="s">
        <v>121</v>
      </c>
      <c r="B44" s="8" t="s">
        <v>102</v>
      </c>
      <c r="C44" s="4" t="s">
        <v>122</v>
      </c>
      <c r="D44" s="16">
        <v>278157</v>
      </c>
      <c r="E44" s="16">
        <v>0</v>
      </c>
      <c r="F44" s="16">
        <f t="shared" si="2"/>
        <v>0</v>
      </c>
    </row>
    <row r="45" spans="1:6" s="1" customFormat="1" ht="59.1" customHeight="1" x14ac:dyDescent="0.35">
      <c r="A45" s="9" t="s">
        <v>135</v>
      </c>
      <c r="B45" s="8" t="s">
        <v>102</v>
      </c>
      <c r="C45" s="4" t="s">
        <v>134</v>
      </c>
      <c r="D45" s="16">
        <v>94.2</v>
      </c>
      <c r="E45" s="16">
        <v>43.2</v>
      </c>
      <c r="F45" s="16">
        <f t="shared" si="2"/>
        <v>45.859872611464965</v>
      </c>
    </row>
    <row r="46" spans="1:6" s="1" customFormat="1" ht="46.35" customHeight="1" x14ac:dyDescent="0.35">
      <c r="A46" s="9" t="s">
        <v>120</v>
      </c>
      <c r="B46" s="8" t="s">
        <v>102</v>
      </c>
      <c r="C46" s="4" t="s">
        <v>119</v>
      </c>
      <c r="D46" s="16">
        <v>168740.3</v>
      </c>
      <c r="E46" s="16">
        <v>0</v>
      </c>
      <c r="F46" s="16">
        <f t="shared" si="2"/>
        <v>0</v>
      </c>
    </row>
    <row r="47" spans="1:6" s="1" customFormat="1" ht="46.35" customHeight="1" x14ac:dyDescent="0.35">
      <c r="A47" s="7" t="s">
        <v>52</v>
      </c>
      <c r="B47" s="8" t="s">
        <v>102</v>
      </c>
      <c r="C47" s="4" t="s">
        <v>53</v>
      </c>
      <c r="D47" s="16">
        <v>41185.4</v>
      </c>
      <c r="E47" s="16">
        <v>22880.3</v>
      </c>
      <c r="F47" s="16">
        <f t="shared" si="2"/>
        <v>55.554395489663804</v>
      </c>
    </row>
    <row r="48" spans="1:6" s="1" customFormat="1" ht="46.35" customHeight="1" x14ac:dyDescent="0.35">
      <c r="A48" s="7" t="s">
        <v>54</v>
      </c>
      <c r="B48" s="8" t="s">
        <v>102</v>
      </c>
      <c r="C48" s="4" t="s">
        <v>55</v>
      </c>
      <c r="D48" s="16">
        <v>924.9</v>
      </c>
      <c r="E48" s="16">
        <v>924.9</v>
      </c>
      <c r="F48" s="16">
        <f t="shared" si="2"/>
        <v>99.999999999999986</v>
      </c>
    </row>
    <row r="49" spans="1:11" s="1" customFormat="1" ht="38.950000000000003" customHeight="1" x14ac:dyDescent="0.35">
      <c r="A49" s="7" t="s">
        <v>56</v>
      </c>
      <c r="B49" s="8" t="s">
        <v>102</v>
      </c>
      <c r="C49" s="4" t="s">
        <v>57</v>
      </c>
      <c r="D49" s="16">
        <v>1414.4</v>
      </c>
      <c r="E49" s="16">
        <v>1414.4</v>
      </c>
      <c r="F49" s="16">
        <f t="shared" si="2"/>
        <v>100</v>
      </c>
    </row>
    <row r="50" spans="1:11" s="1" customFormat="1" ht="43.55" customHeight="1" x14ac:dyDescent="0.35">
      <c r="A50" s="7" t="s">
        <v>145</v>
      </c>
      <c r="B50" s="8" t="s">
        <v>102</v>
      </c>
      <c r="C50" s="4" t="s">
        <v>146</v>
      </c>
      <c r="D50" s="16">
        <v>18885.5</v>
      </c>
      <c r="E50" s="16">
        <v>0</v>
      </c>
      <c r="F50" s="16">
        <f t="shared" si="2"/>
        <v>0</v>
      </c>
    </row>
    <row r="51" spans="1:11" s="1" customFormat="1" ht="43.55" customHeight="1" x14ac:dyDescent="0.35">
      <c r="A51" s="7" t="s">
        <v>58</v>
      </c>
      <c r="B51" s="8" t="s">
        <v>102</v>
      </c>
      <c r="C51" s="4" t="s">
        <v>59</v>
      </c>
      <c r="D51" s="16">
        <v>225.2</v>
      </c>
      <c r="E51" s="16">
        <v>225.2</v>
      </c>
      <c r="F51" s="16">
        <f t="shared" si="2"/>
        <v>100</v>
      </c>
    </row>
    <row r="52" spans="1:11" s="1" customFormat="1" ht="56.45" customHeight="1" x14ac:dyDescent="0.35">
      <c r="A52" s="7" t="s">
        <v>140</v>
      </c>
      <c r="B52" s="8" t="s">
        <v>102</v>
      </c>
      <c r="C52" s="4" t="s">
        <v>139</v>
      </c>
      <c r="D52" s="16">
        <v>2000</v>
      </c>
      <c r="E52" s="16">
        <v>0</v>
      </c>
      <c r="F52" s="16">
        <f t="shared" si="2"/>
        <v>0</v>
      </c>
    </row>
    <row r="53" spans="1:11" s="1" customFormat="1" ht="46.35" customHeight="1" x14ac:dyDescent="0.35">
      <c r="A53" s="7" t="s">
        <v>103</v>
      </c>
      <c r="B53" s="8" t="s">
        <v>102</v>
      </c>
      <c r="C53" s="4" t="s">
        <v>60</v>
      </c>
      <c r="D53" s="16">
        <v>22936.9</v>
      </c>
      <c r="E53" s="16">
        <v>0</v>
      </c>
      <c r="F53" s="16">
        <f t="shared" si="2"/>
        <v>0</v>
      </c>
    </row>
    <row r="54" spans="1:11" s="1" customFormat="1" ht="43.55" customHeight="1" x14ac:dyDescent="0.35">
      <c r="A54" s="7" t="s">
        <v>61</v>
      </c>
      <c r="B54" s="8" t="s">
        <v>102</v>
      </c>
      <c r="C54" s="4" t="s">
        <v>62</v>
      </c>
      <c r="D54" s="16">
        <v>814204.7</v>
      </c>
      <c r="E54" s="16">
        <v>100362</v>
      </c>
      <c r="F54" s="16">
        <f t="shared" si="2"/>
        <v>12.326384261844719</v>
      </c>
    </row>
    <row r="55" spans="1:11" s="1" customFormat="1" ht="52.25" customHeight="1" x14ac:dyDescent="0.35">
      <c r="A55" s="27" t="s">
        <v>63</v>
      </c>
      <c r="B55" s="28" t="s">
        <v>102</v>
      </c>
      <c r="C55" s="29" t="s">
        <v>64</v>
      </c>
      <c r="D55" s="38">
        <f>SUM(D56:D64)</f>
        <v>1213101.5</v>
      </c>
      <c r="E55" s="38">
        <f>SUM(E56:E64)</f>
        <v>754480</v>
      </c>
      <c r="F55" s="38">
        <f>E55/D55%</f>
        <v>62.194301136384716</v>
      </c>
    </row>
    <row r="56" spans="1:11" s="1" customFormat="1" ht="42.05" customHeight="1" x14ac:dyDescent="0.35">
      <c r="A56" s="7" t="s">
        <v>65</v>
      </c>
      <c r="B56" s="8" t="s">
        <v>102</v>
      </c>
      <c r="C56" s="4" t="s">
        <v>66</v>
      </c>
      <c r="D56" s="16">
        <v>1083845.6000000001</v>
      </c>
      <c r="E56" s="16">
        <v>647679.4</v>
      </c>
      <c r="F56" s="16">
        <f>E56/D56%</f>
        <v>59.757533729896586</v>
      </c>
    </row>
    <row r="57" spans="1:11" s="1" customFormat="1" ht="64.5" customHeight="1" x14ac:dyDescent="0.35">
      <c r="A57" s="7" t="s">
        <v>67</v>
      </c>
      <c r="B57" s="8" t="s">
        <v>102</v>
      </c>
      <c r="C57" s="4" t="s">
        <v>68</v>
      </c>
      <c r="D57" s="16">
        <v>19256.599999999999</v>
      </c>
      <c r="E57" s="16">
        <v>14442.5</v>
      </c>
      <c r="F57" s="16">
        <f t="shared" ref="F57:F64" si="3">E57/D57%</f>
        <v>75.000259651236476</v>
      </c>
      <c r="J57" s="10"/>
      <c r="K57" s="10"/>
    </row>
    <row r="58" spans="1:11" s="1" customFormat="1" ht="47.95" customHeight="1" x14ac:dyDescent="0.35">
      <c r="A58" s="7" t="s">
        <v>118</v>
      </c>
      <c r="B58" s="8" t="s">
        <v>102</v>
      </c>
      <c r="C58" s="4" t="s">
        <v>117</v>
      </c>
      <c r="D58" s="16">
        <f>1103.2+343.7</f>
        <v>1446.9</v>
      </c>
      <c r="E58" s="16">
        <f>784+247.6</f>
        <v>1031.5999999999999</v>
      </c>
      <c r="F58" s="16">
        <f t="shared" si="3"/>
        <v>71.297256202916572</v>
      </c>
      <c r="J58" s="11"/>
      <c r="K58" s="11"/>
    </row>
    <row r="59" spans="1:11" s="1" customFormat="1" ht="47.95" customHeight="1" x14ac:dyDescent="0.35">
      <c r="A59" s="7" t="s">
        <v>69</v>
      </c>
      <c r="B59" s="8" t="s">
        <v>102</v>
      </c>
      <c r="C59" s="4" t="s">
        <v>70</v>
      </c>
      <c r="D59" s="16">
        <v>59403.4</v>
      </c>
      <c r="E59" s="16">
        <v>50781.9</v>
      </c>
      <c r="F59" s="16">
        <f t="shared" si="3"/>
        <v>85.486520973546973</v>
      </c>
    </row>
    <row r="60" spans="1:11" s="1" customFormat="1" ht="47.95" customHeight="1" x14ac:dyDescent="0.35">
      <c r="A60" s="7" t="s">
        <v>115</v>
      </c>
      <c r="B60" s="8" t="s">
        <v>102</v>
      </c>
      <c r="C60" s="4" t="s">
        <v>71</v>
      </c>
      <c r="D60" s="16">
        <v>1781.8</v>
      </c>
      <c r="E60" s="16">
        <v>873.2</v>
      </c>
      <c r="F60" s="16">
        <f t="shared" si="3"/>
        <v>49.006622516556298</v>
      </c>
    </row>
    <row r="61" spans="1:11" s="1" customFormat="1" ht="47.95" customHeight="1" x14ac:dyDescent="0.35">
      <c r="A61" s="7" t="s">
        <v>72</v>
      </c>
      <c r="B61" s="8" t="s">
        <v>102</v>
      </c>
      <c r="C61" s="4" t="s">
        <v>73</v>
      </c>
      <c r="D61" s="16">
        <v>17.8</v>
      </c>
      <c r="E61" s="16">
        <v>0</v>
      </c>
      <c r="F61" s="16">
        <f t="shared" si="3"/>
        <v>0</v>
      </c>
    </row>
    <row r="62" spans="1:11" s="1" customFormat="1" ht="47.95" customHeight="1" x14ac:dyDescent="0.35">
      <c r="A62" s="7" t="s">
        <v>126</v>
      </c>
      <c r="B62" s="8" t="s">
        <v>102</v>
      </c>
      <c r="C62" s="4" t="s">
        <v>138</v>
      </c>
      <c r="D62" s="16">
        <v>2189.8000000000002</v>
      </c>
      <c r="E62" s="16">
        <v>2189.8000000000002</v>
      </c>
      <c r="F62" s="16">
        <f t="shared" si="3"/>
        <v>100</v>
      </c>
    </row>
    <row r="63" spans="1:11" s="1" customFormat="1" ht="83.95" customHeight="1" x14ac:dyDescent="0.35">
      <c r="A63" s="7" t="s">
        <v>116</v>
      </c>
      <c r="B63" s="8" t="s">
        <v>102</v>
      </c>
      <c r="C63" s="4" t="s">
        <v>74</v>
      </c>
      <c r="D63" s="16">
        <v>33760.9</v>
      </c>
      <c r="E63" s="16">
        <v>28904.400000000001</v>
      </c>
      <c r="F63" s="16">
        <f t="shared" si="3"/>
        <v>85.615016187364674</v>
      </c>
    </row>
    <row r="64" spans="1:11" s="1" customFormat="1" ht="42.05" customHeight="1" x14ac:dyDescent="0.35">
      <c r="A64" s="7" t="s">
        <v>104</v>
      </c>
      <c r="B64" s="8" t="s">
        <v>102</v>
      </c>
      <c r="C64" s="4" t="s">
        <v>105</v>
      </c>
      <c r="D64" s="16">
        <v>11398.7</v>
      </c>
      <c r="E64" s="16">
        <v>8577.2000000000007</v>
      </c>
      <c r="F64" s="16">
        <f t="shared" si="3"/>
        <v>75.247177309693214</v>
      </c>
    </row>
    <row r="65" spans="1:6" s="1" customFormat="1" ht="52.25" customHeight="1" x14ac:dyDescent="0.35">
      <c r="A65" s="27" t="s">
        <v>132</v>
      </c>
      <c r="B65" s="35" t="s">
        <v>102</v>
      </c>
      <c r="C65" s="29" t="s">
        <v>75</v>
      </c>
      <c r="D65" s="38">
        <f>D67+D66</f>
        <v>119375.5</v>
      </c>
      <c r="E65" s="38">
        <f>+E67+E66</f>
        <v>21769.4</v>
      </c>
      <c r="F65" s="38">
        <f>E65/D65%</f>
        <v>18.23607021541271</v>
      </c>
    </row>
    <row r="66" spans="1:6" s="1" customFormat="1" ht="62.2" customHeight="1" x14ac:dyDescent="0.35">
      <c r="A66" s="6" t="s">
        <v>109</v>
      </c>
      <c r="B66" s="8" t="s">
        <v>102</v>
      </c>
      <c r="C66" s="4" t="s">
        <v>110</v>
      </c>
      <c r="D66" s="16">
        <v>4803.2</v>
      </c>
      <c r="E66" s="16">
        <v>2881.9</v>
      </c>
      <c r="F66" s="16">
        <f>E66/D66%</f>
        <v>59.999583610926052</v>
      </c>
    </row>
    <row r="67" spans="1:6" ht="42.05" customHeight="1" x14ac:dyDescent="0.35">
      <c r="A67" s="7" t="s">
        <v>106</v>
      </c>
      <c r="B67" s="8" t="s">
        <v>102</v>
      </c>
      <c r="C67" s="4" t="s">
        <v>97</v>
      </c>
      <c r="D67" s="16">
        <v>114572.3</v>
      </c>
      <c r="E67" s="16">
        <v>18887.5</v>
      </c>
      <c r="F67" s="16">
        <f>E67/D67%</f>
        <v>16.485223740816934</v>
      </c>
    </row>
    <row r="68" spans="1:6" s="1" customFormat="1" ht="52.25" customHeight="1" x14ac:dyDescent="0.35">
      <c r="A68" s="27" t="s">
        <v>95</v>
      </c>
      <c r="B68" s="28" t="s">
        <v>102</v>
      </c>
      <c r="C68" s="29" t="s">
        <v>96</v>
      </c>
      <c r="D68" s="38">
        <v>0</v>
      </c>
      <c r="E68" s="38">
        <v>0</v>
      </c>
      <c r="F68" s="38">
        <v>0</v>
      </c>
    </row>
    <row r="69" spans="1:6" s="1" customFormat="1" ht="79" customHeight="1" x14ac:dyDescent="0.35">
      <c r="A69" s="27" t="s">
        <v>142</v>
      </c>
      <c r="B69" s="28" t="s">
        <v>102</v>
      </c>
      <c r="C69" s="29" t="s">
        <v>141</v>
      </c>
      <c r="D69" s="38">
        <v>0</v>
      </c>
      <c r="E69" s="38">
        <v>0</v>
      </c>
      <c r="F69" s="38">
        <v>0</v>
      </c>
    </row>
    <row r="70" spans="1:6" s="1" customFormat="1" ht="52.25" customHeight="1" x14ac:dyDescent="0.35">
      <c r="A70" s="27" t="s">
        <v>76</v>
      </c>
      <c r="B70" s="28" t="s">
        <v>102</v>
      </c>
      <c r="C70" s="29" t="s">
        <v>77</v>
      </c>
      <c r="D70" s="38">
        <v>0</v>
      </c>
      <c r="E70" s="38">
        <v>0</v>
      </c>
      <c r="F70" s="38">
        <v>0</v>
      </c>
    </row>
    <row r="71" spans="1:6" s="1" customFormat="1" ht="72" customHeight="1" x14ac:dyDescent="0.35">
      <c r="A71" s="27" t="s">
        <v>86</v>
      </c>
      <c r="B71" s="28" t="s">
        <v>102</v>
      </c>
      <c r="C71" s="29" t="s">
        <v>87</v>
      </c>
      <c r="D71" s="38">
        <v>10327.700000000001</v>
      </c>
      <c r="E71" s="38">
        <v>10965.5</v>
      </c>
      <c r="F71" s="38">
        <f>E71/D71%</f>
        <v>106.1756247760876</v>
      </c>
    </row>
    <row r="72" spans="1:6" s="1" customFormat="1" ht="54" customHeight="1" x14ac:dyDescent="0.35">
      <c r="A72" s="27" t="s">
        <v>78</v>
      </c>
      <c r="B72" s="28" t="s">
        <v>102</v>
      </c>
      <c r="C72" s="29" t="s">
        <v>79</v>
      </c>
      <c r="D72" s="38">
        <v>-43134.400000000001</v>
      </c>
      <c r="E72" s="38">
        <v>-44207</v>
      </c>
      <c r="F72" s="38">
        <f>E72/D72%</f>
        <v>102.48664638896102</v>
      </c>
    </row>
    <row r="76" spans="1:6" ht="41.25" customHeight="1" x14ac:dyDescent="0.35">
      <c r="A76" s="12" t="s">
        <v>113</v>
      </c>
      <c r="D76" s="12" t="s">
        <v>85</v>
      </c>
    </row>
    <row r="79" spans="1:6" x14ac:dyDescent="0.35">
      <c r="E79" s="15"/>
    </row>
  </sheetData>
  <autoFilter ref="A4:K72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2024-08-21T07:31:39Z</dcterms:modified>
</cp:coreProperties>
</file>