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Лист1!$A$4:$K$70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3" l="1"/>
  <c r="F69" i="3"/>
  <c r="F66" i="3"/>
  <c r="F65" i="3"/>
  <c r="F56" i="3"/>
  <c r="F57" i="3"/>
  <c r="F58" i="3"/>
  <c r="F59" i="3"/>
  <c r="F60" i="3"/>
  <c r="F61" i="3"/>
  <c r="F62" i="3"/>
  <c r="F63" i="3"/>
  <c r="F55" i="3"/>
  <c r="F42" i="3"/>
  <c r="F43" i="3"/>
  <c r="F44" i="3"/>
  <c r="F45" i="3"/>
  <c r="F46" i="3"/>
  <c r="F47" i="3"/>
  <c r="F48" i="3"/>
  <c r="F49" i="3"/>
  <c r="F50" i="3"/>
  <c r="F51" i="3"/>
  <c r="F52" i="3"/>
  <c r="F53" i="3"/>
  <c r="F41" i="3"/>
  <c r="F39" i="3"/>
  <c r="F38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9" i="3"/>
  <c r="F31" i="3"/>
  <c r="F32" i="3"/>
  <c r="F33" i="3"/>
  <c r="F34" i="3"/>
  <c r="F7" i="3"/>
  <c r="D54" i="3"/>
  <c r="D40" i="3" l="1"/>
  <c r="E40" i="3"/>
  <c r="F40" i="3" s="1"/>
  <c r="E14" i="3" l="1"/>
  <c r="D14" i="3"/>
  <c r="D6" i="3" s="1"/>
  <c r="F14" i="3" l="1"/>
  <c r="E6" i="3"/>
  <c r="F6" i="3" s="1"/>
  <c r="D64" i="3" l="1"/>
  <c r="E64" i="3" l="1"/>
  <c r="F64" i="3" s="1"/>
  <c r="E37" i="3" l="1"/>
  <c r="E54" i="3" l="1"/>
  <c r="D37" i="3"/>
  <c r="F37" i="3" s="1"/>
  <c r="F54" i="3" l="1"/>
  <c r="D36" i="3"/>
  <c r="E36" i="3"/>
  <c r="F36" i="3" s="1"/>
  <c r="E35" i="3" l="1"/>
  <c r="D35" i="3"/>
  <c r="F35" i="3" l="1"/>
  <c r="D5" i="3"/>
  <c r="E5" i="3"/>
  <c r="F5" i="3" s="1"/>
</calcChain>
</file>

<file path=xl/sharedStrings.xml><?xml version="1.0" encoding="utf-8"?>
<sst xmlns="http://schemas.openxmlformats.org/spreadsheetml/2006/main" count="208" uniqueCount="143">
  <si>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</si>
  <si>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</si>
  <si>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</si>
  <si>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</si>
  <si>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</si>
  <si>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</si>
  <si>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</si>
  <si>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</si>
  <si>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</si>
  <si>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</si>
  <si>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</si>
  <si>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</si>
  <si>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</si>
  <si>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</si>
  <si>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</si>
  <si>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</si>
  <si>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</si>
  <si>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</si>
  <si>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</si>
  <si>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</si>
  <si>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</si>
  <si>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</si>
  <si>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</si>
  <si>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</si>
  <si>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</si>
  <si>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</si>
  <si>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</si>
  <si>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</si>
  <si>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</si>
  <si>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</si>
  <si>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</si>
  <si>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</si>
  <si>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</si>
  <si>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</si>
  <si>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</si>
  <si>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</si>
  <si>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</si>
  <si>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</si>
  <si>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</si>
  <si>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</si>
  <si>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</si>
  <si>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</si>
  <si>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</si>
  <si>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</si>
  <si>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</si>
  <si>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</si>
  <si>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</si>
  <si>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</si>
  <si>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</si>
  <si>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</si>
  <si>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</si>
  <si>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</si>
  <si>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</si>
  <si>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</si>
  <si>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</si>
  <si>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</si>
  <si>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</si>
  <si>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</si>
  <si>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</si>
  <si>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</si>
  <si>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</si>
  <si>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</si>
  <si>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</si>
  <si>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</si>
  <si>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</si>
  <si>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</si>
  <si>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</si>
  <si>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</si>
  <si>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</si>
  <si>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</si>
  <si>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</si>
  <si>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</si>
  <si>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</si>
  <si>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</si>
  <si>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</si>
  <si>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</si>
  <si>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</si>
  <si>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</si>
  <si>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</si>
  <si>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</si>
  <si>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</si>
  <si>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</si>
  <si>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</si>
  <si>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</si>
  <si>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</si>
  <si>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</si>
  <si>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</si>
  <si>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</si>
  <si>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</si>
  <si>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</si>
  <si>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</si>
  <si>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</si>
  <si>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</si>
  <si>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</si>
  <si>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</si>
  <si>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</si>
  <si>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</si>
  <si>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</si>
  <si>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</si>
  <si>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</si>
  <si>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</si>
  <si>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</si>
  <si>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</si>
  <si>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</si>
  <si>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</si>
  <si>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</si>
  <si>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</si>
  <si>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</si>
  <si>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</si>
  <si>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</si>
  <si>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</si>
  <si>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</si>
  <si>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</si>
  <si>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</si>
  <si>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</si>
  <si>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</si>
  <si>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</si>
  <si>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</si>
  <si>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</si>
  <si>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</si>
  <si>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</si>
  <si>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</si>
  <si>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</si>
  <si>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</si>
  <si>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</si>
  <si>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</si>
  <si>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</si>
  <si>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</si>
  <si>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</si>
  <si>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</si>
  <si>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</si>
  <si>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</si>
  <si>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</si>
  <si>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</si>
  <si>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</si>
  <si>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</si>
  <si>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</si>
  <si>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</si>
  <si>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</si>
  <si>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Исполнение бюджета Балахнинского муниципального округа по доходам на 01.05.2024</t>
  </si>
  <si>
    <t>Факт исполнения на 01.05.2024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</si>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</sst>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2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zoomScale="50" zoomScaleNormal="50" workbookViewId="0">
      <selection activeCell="E6" sqref="E6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2" t="s">
        <v>139</v>
      </c>
      <c r="B1" s="42"/>
      <c r="C1" s="42"/>
      <c r="D1" s="42"/>
      <c r="E1" s="42"/>
      <c r="F1" s="42"/>
    </row>
    <row r="2" spans="1:9" ht="45.15" customHeight="1" x14ac:dyDescent="0.55000000000000004">
      <c r="A2" s="36"/>
      <c r="B2" s="36"/>
      <c r="C2" s="36"/>
      <c r="D2" s="40"/>
      <c r="E2" s="40"/>
      <c r="F2" s="36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140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1">
        <f>D6+D35</f>
        <v>4098674.5000000005</v>
      </c>
      <c r="E5" s="41">
        <f>E6+E35</f>
        <v>1003903.7999999999</v>
      </c>
      <c r="F5" s="41">
        <f>E5/D5%</f>
        <v>24.493377066171025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1144697</v>
      </c>
      <c r="E6" s="38">
        <f>SUM(E7:E34)-E15-E16</f>
        <v>285182.79999999993</v>
      </c>
      <c r="F6" s="38">
        <f>E6/D6%</f>
        <v>24.913387560201517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196657.2</v>
      </c>
      <c r="F7" s="16">
        <f>E7/D7%</f>
        <v>24.956266268091678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6366.6</v>
      </c>
      <c r="F8" s="16">
        <f t="shared" ref="F8:F34" si="0">E8/D8%</f>
        <v>25.430695303793474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10080.9</v>
      </c>
      <c r="F9" s="16">
        <f t="shared" si="0"/>
        <v>16.882083813402641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18.8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6.5</v>
      </c>
      <c r="F11" s="16">
        <f t="shared" si="0"/>
        <v>325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10844.7</v>
      </c>
      <c r="F12" s="16">
        <f t="shared" si="0"/>
        <v>67.412817803195125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4763.8</v>
      </c>
      <c r="F13" s="16">
        <f t="shared" si="0"/>
        <v>7.3964469479835913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12470.099999999999</v>
      </c>
      <c r="F14" s="16">
        <f t="shared" si="0"/>
        <v>18.474906478017701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9610.9</v>
      </c>
      <c r="F15" s="20">
        <f t="shared" si="0"/>
        <v>22.031776887827263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2859.2</v>
      </c>
      <c r="F16" s="20">
        <f t="shared" si="0"/>
        <v>11.975907449758321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3833.2</v>
      </c>
      <c r="F17" s="16">
        <f t="shared" si="0"/>
        <v>34.601289018071526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4094.5</v>
      </c>
      <c r="F19" s="16">
        <f t="shared" si="0"/>
        <v>10.814501389285073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284.2</v>
      </c>
      <c r="F20" s="16">
        <f t="shared" si="0"/>
        <v>41.35021097046414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396.3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1059.7</v>
      </c>
      <c r="F22" s="16">
        <f t="shared" si="0"/>
        <v>13.499363057324841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1505.6</v>
      </c>
      <c r="F24" s="16">
        <f t="shared" si="0"/>
        <v>41.377415010855522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333</v>
      </c>
      <c r="F25" s="16">
        <f t="shared" si="0"/>
        <v>25.985173624658604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14247.1</v>
      </c>
      <c r="F26" s="16">
        <f t="shared" si="0"/>
        <v>53.011084362453815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829.9</v>
      </c>
      <c r="F27" s="16">
        <f t="shared" si="0"/>
        <v>133.72542700612308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0</v>
      </c>
      <c r="E28" s="16">
        <v>125.8</v>
      </c>
      <c r="F28" s="1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966.8</v>
      </c>
      <c r="F29" s="16">
        <f t="shared" si="0"/>
        <v>27.622857142857143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2013.6</v>
      </c>
      <c r="F31" s="16">
        <f t="shared" si="0"/>
        <v>19.669248727691873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5928.8</v>
      </c>
      <c r="E33" s="16">
        <v>13495.5</v>
      </c>
      <c r="F33" s="16">
        <f t="shared" si="0"/>
        <v>227.62616381055187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789</v>
      </c>
      <c r="F34" s="16">
        <f t="shared" si="0"/>
        <v>101.23171670515782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D36+D68+D70+D69+D67</f>
        <v>2953977.5000000005</v>
      </c>
      <c r="E35" s="38">
        <f>E36+E68+E70+E69+E67</f>
        <v>718721</v>
      </c>
      <c r="F35" s="38">
        <f>E35/D35%</f>
        <v>24.330618631997023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D37+D40+D54+D64</f>
        <v>2986784.2</v>
      </c>
      <c r="E36" s="38">
        <f>E37+E40+E54+E64</f>
        <v>751033.7</v>
      </c>
      <c r="F36" s="38">
        <f>E36/D36%</f>
        <v>25.145228101849472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140639.9</v>
      </c>
      <c r="F37" s="38">
        <f>E37/D37%</f>
        <v>48.240873879386754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97440.7</v>
      </c>
      <c r="F38" s="16">
        <f>E38/D38%</f>
        <v>47.499980500969102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43199.199999999997</v>
      </c>
      <c r="F39" s="16">
        <f>E39/D39%</f>
        <v>50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SUM(D41:D53)</f>
        <v>1469064.2</v>
      </c>
      <c r="E40" s="38">
        <f>SUM(E41:E53)</f>
        <v>91104.2</v>
      </c>
      <c r="F40" s="38">
        <f>E40/D40%</f>
        <v>6.2015125002705807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28309.200000000001</v>
      </c>
      <c r="E41" s="16">
        <v>6166.4</v>
      </c>
      <c r="F41" s="16">
        <f>E41/D41%</f>
        <v>21.782318115665579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0</v>
      </c>
      <c r="F42" s="16">
        <f t="shared" ref="F42:F53" si="1">E42/D42%</f>
        <v>0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4037.5</v>
      </c>
      <c r="E43" s="16">
        <v>0</v>
      </c>
      <c r="F43" s="16">
        <f t="shared" si="1"/>
        <v>0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0</v>
      </c>
      <c r="F44" s="16">
        <f t="shared" si="1"/>
        <v>0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134.6</v>
      </c>
      <c r="E45" s="16">
        <v>0</v>
      </c>
      <c r="F45" s="16">
        <f t="shared" si="1"/>
        <v>0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0</v>
      </c>
      <c r="F46" s="16">
        <f t="shared" si="1"/>
        <v>0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18304.2</v>
      </c>
      <c r="F47" s="16">
        <f t="shared" si="1"/>
        <v>44.443419269935461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1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1"/>
        <v>100</v>
      </c>
    </row>
    <row r="50" spans="1:11" s="1" customFormat="1" ht="43.55" customHeight="1" x14ac:dyDescent="0.35">
      <c r="A50" s="7" t="s">
        <v>58</v>
      </c>
      <c r="B50" s="8" t="s">
        <v>102</v>
      </c>
      <c r="C50" s="4" t="s">
        <v>59</v>
      </c>
      <c r="D50" s="16">
        <v>225.2</v>
      </c>
      <c r="E50" s="16">
        <v>225.2</v>
      </c>
      <c r="F50" s="16">
        <f t="shared" si="1"/>
        <v>100</v>
      </c>
    </row>
    <row r="51" spans="1:11" s="1" customFormat="1" ht="56.45" customHeight="1" x14ac:dyDescent="0.35">
      <c r="A51" s="7" t="s">
        <v>142</v>
      </c>
      <c r="B51" s="8" t="s">
        <v>102</v>
      </c>
      <c r="C51" s="4" t="s">
        <v>141</v>
      </c>
      <c r="D51" s="16">
        <v>2000</v>
      </c>
      <c r="E51" s="16">
        <v>0</v>
      </c>
      <c r="F51" s="16">
        <f t="shared" si="1"/>
        <v>0</v>
      </c>
    </row>
    <row r="52" spans="1:11" s="1" customFormat="1" ht="46.35" customHeight="1" x14ac:dyDescent="0.35">
      <c r="A52" s="7" t="s">
        <v>103</v>
      </c>
      <c r="B52" s="8" t="s">
        <v>102</v>
      </c>
      <c r="C52" s="4" t="s">
        <v>60</v>
      </c>
      <c r="D52" s="16">
        <v>22936.9</v>
      </c>
      <c r="E52" s="16">
        <v>0</v>
      </c>
      <c r="F52" s="16">
        <f t="shared" si="1"/>
        <v>0</v>
      </c>
    </row>
    <row r="53" spans="1:11" s="1" customFormat="1" ht="43.55" customHeight="1" x14ac:dyDescent="0.35">
      <c r="A53" s="7" t="s">
        <v>61</v>
      </c>
      <c r="B53" s="8" t="s">
        <v>102</v>
      </c>
      <c r="C53" s="4" t="s">
        <v>62</v>
      </c>
      <c r="D53" s="16">
        <v>848481.2</v>
      </c>
      <c r="E53" s="16">
        <v>64069.1</v>
      </c>
      <c r="F53" s="16">
        <f t="shared" si="1"/>
        <v>7.5510335408727975</v>
      </c>
    </row>
    <row r="54" spans="1:11" s="1" customFormat="1" ht="52.25" customHeight="1" x14ac:dyDescent="0.35">
      <c r="A54" s="27" t="s">
        <v>63</v>
      </c>
      <c r="B54" s="28" t="s">
        <v>102</v>
      </c>
      <c r="C54" s="29" t="s">
        <v>64</v>
      </c>
      <c r="D54" s="38">
        <f>SUM(D55:D63)</f>
        <v>1143382.9999999998</v>
      </c>
      <c r="E54" s="38">
        <f>SUM(E55:E63)</f>
        <v>505068</v>
      </c>
      <c r="F54" s="38">
        <f t="shared" ref="F7:F70" si="2">E54/D54%</f>
        <v>44.173124840932573</v>
      </c>
    </row>
    <row r="55" spans="1:11" s="1" customFormat="1" ht="42.05" customHeight="1" x14ac:dyDescent="0.35">
      <c r="A55" s="7" t="s">
        <v>65</v>
      </c>
      <c r="B55" s="8" t="s">
        <v>102</v>
      </c>
      <c r="C55" s="4" t="s">
        <v>66</v>
      </c>
      <c r="D55" s="16">
        <v>1009199.1</v>
      </c>
      <c r="E55" s="16">
        <v>451531.4</v>
      </c>
      <c r="F55" s="16">
        <f>E55/D55%</f>
        <v>44.741557934405613</v>
      </c>
    </row>
    <row r="56" spans="1:11" s="1" customFormat="1" ht="64.5" customHeight="1" x14ac:dyDescent="0.35">
      <c r="A56" s="7" t="s">
        <v>67</v>
      </c>
      <c r="B56" s="8" t="s">
        <v>102</v>
      </c>
      <c r="C56" s="4" t="s">
        <v>68</v>
      </c>
      <c r="D56" s="16">
        <v>19256.599999999999</v>
      </c>
      <c r="E56" s="16">
        <v>9628.2999999999993</v>
      </c>
      <c r="F56" s="16">
        <f t="shared" ref="F56:F63" si="3">E56/D56%</f>
        <v>50</v>
      </c>
      <c r="J56" s="10"/>
      <c r="K56" s="10"/>
    </row>
    <row r="57" spans="1:11" s="1" customFormat="1" ht="47.95" customHeight="1" x14ac:dyDescent="0.35">
      <c r="A57" s="7" t="s">
        <v>118</v>
      </c>
      <c r="B57" s="8" t="s">
        <v>102</v>
      </c>
      <c r="C57" s="4" t="s">
        <v>117</v>
      </c>
      <c r="D57" s="16">
        <v>1446.9</v>
      </c>
      <c r="E57" s="16">
        <v>1031.5999999999999</v>
      </c>
      <c r="F57" s="16">
        <f t="shared" si="3"/>
        <v>71.297256202916572</v>
      </c>
      <c r="J57" s="11"/>
      <c r="K57" s="11"/>
    </row>
    <row r="58" spans="1:11" s="1" customFormat="1" ht="47.95" customHeight="1" x14ac:dyDescent="0.35">
      <c r="A58" s="7" t="s">
        <v>69</v>
      </c>
      <c r="B58" s="8" t="s">
        <v>102</v>
      </c>
      <c r="C58" s="4" t="s">
        <v>70</v>
      </c>
      <c r="D58" s="16">
        <v>69187.8</v>
      </c>
      <c r="E58" s="16">
        <v>14259.7</v>
      </c>
      <c r="F58" s="16">
        <f t="shared" si="3"/>
        <v>20.610136469146294</v>
      </c>
    </row>
    <row r="59" spans="1:11" s="1" customFormat="1" ht="47.95" customHeight="1" x14ac:dyDescent="0.35">
      <c r="A59" s="7" t="s">
        <v>115</v>
      </c>
      <c r="B59" s="8" t="s">
        <v>102</v>
      </c>
      <c r="C59" s="4" t="s">
        <v>71</v>
      </c>
      <c r="D59" s="16">
        <v>1781.8</v>
      </c>
      <c r="E59" s="16">
        <v>438.4</v>
      </c>
      <c r="F59" s="16">
        <f t="shared" si="3"/>
        <v>24.604332697272422</v>
      </c>
    </row>
    <row r="60" spans="1:11" s="1" customFormat="1" ht="47.95" customHeight="1" x14ac:dyDescent="0.35">
      <c r="A60" s="7" t="s">
        <v>72</v>
      </c>
      <c r="B60" s="8" t="s">
        <v>102</v>
      </c>
      <c r="C60" s="4" t="s">
        <v>73</v>
      </c>
      <c r="D60" s="16">
        <v>17.8</v>
      </c>
      <c r="E60" s="16">
        <v>0</v>
      </c>
      <c r="F60" s="16">
        <f t="shared" si="3"/>
        <v>0</v>
      </c>
    </row>
    <row r="61" spans="1:11" s="1" customFormat="1" ht="47.95" customHeight="1" x14ac:dyDescent="0.35">
      <c r="A61" s="7" t="s">
        <v>126</v>
      </c>
      <c r="B61" s="8" t="s">
        <v>102</v>
      </c>
      <c r="C61" s="4" t="s">
        <v>138</v>
      </c>
      <c r="D61" s="16">
        <v>2189.9</v>
      </c>
      <c r="E61" s="16">
        <v>2189.9</v>
      </c>
      <c r="F61" s="16">
        <f t="shared" si="3"/>
        <v>100</v>
      </c>
    </row>
    <row r="62" spans="1:11" s="1" customFormat="1" ht="83.95" customHeight="1" x14ac:dyDescent="0.35">
      <c r="A62" s="7" t="s">
        <v>116</v>
      </c>
      <c r="B62" s="8" t="s">
        <v>102</v>
      </c>
      <c r="C62" s="4" t="s">
        <v>74</v>
      </c>
      <c r="D62" s="16">
        <v>28904.400000000001</v>
      </c>
      <c r="E62" s="16">
        <v>20233.099999999999</v>
      </c>
      <c r="F62" s="16">
        <f t="shared" si="3"/>
        <v>70.000069193617563</v>
      </c>
    </row>
    <row r="63" spans="1:11" s="1" customFormat="1" ht="42.05" customHeight="1" x14ac:dyDescent="0.35">
      <c r="A63" s="7" t="s">
        <v>104</v>
      </c>
      <c r="B63" s="8" t="s">
        <v>102</v>
      </c>
      <c r="C63" s="4" t="s">
        <v>105</v>
      </c>
      <c r="D63" s="16">
        <v>11398.7</v>
      </c>
      <c r="E63" s="16">
        <v>5755.6</v>
      </c>
      <c r="F63" s="16">
        <f t="shared" si="3"/>
        <v>50.493477326361777</v>
      </c>
    </row>
    <row r="64" spans="1:11" s="1" customFormat="1" ht="52.25" customHeight="1" x14ac:dyDescent="0.35">
      <c r="A64" s="27" t="s">
        <v>132</v>
      </c>
      <c r="B64" s="35" t="s">
        <v>102</v>
      </c>
      <c r="C64" s="29" t="s">
        <v>75</v>
      </c>
      <c r="D64" s="38">
        <f>D66+D65</f>
        <v>82800.2</v>
      </c>
      <c r="E64" s="38">
        <f>+E66+E65</f>
        <v>14221.599999999999</v>
      </c>
      <c r="F64" s="38">
        <f t="shared" si="2"/>
        <v>17.175803923178929</v>
      </c>
    </row>
    <row r="65" spans="1:6" s="1" customFormat="1" ht="62.2" customHeight="1" x14ac:dyDescent="0.35">
      <c r="A65" s="6" t="s">
        <v>109</v>
      </c>
      <c r="B65" s="8" t="s">
        <v>102</v>
      </c>
      <c r="C65" s="4" t="s">
        <v>110</v>
      </c>
      <c r="D65" s="16">
        <v>4803.2</v>
      </c>
      <c r="E65" s="16">
        <v>1921.3</v>
      </c>
      <c r="F65" s="16">
        <f>E65/D65%</f>
        <v>40.000416389073955</v>
      </c>
    </row>
    <row r="66" spans="1:6" ht="42.05" customHeight="1" x14ac:dyDescent="0.35">
      <c r="A66" s="7" t="s">
        <v>106</v>
      </c>
      <c r="B66" s="8" t="s">
        <v>102</v>
      </c>
      <c r="C66" s="4" t="s">
        <v>97</v>
      </c>
      <c r="D66" s="16">
        <v>77997</v>
      </c>
      <c r="E66" s="16">
        <v>12300.3</v>
      </c>
      <c r="F66" s="16">
        <f>E66/D66%</f>
        <v>15.770221931612753</v>
      </c>
    </row>
    <row r="67" spans="1:6" s="1" customFormat="1" ht="52.25" customHeight="1" x14ac:dyDescent="0.35">
      <c r="A67" s="27" t="s">
        <v>95</v>
      </c>
      <c r="B67" s="28" t="s">
        <v>102</v>
      </c>
      <c r="C67" s="29" t="s">
        <v>96</v>
      </c>
      <c r="D67" s="38">
        <v>0</v>
      </c>
      <c r="E67" s="38">
        <v>0</v>
      </c>
      <c r="F67" s="38">
        <v>0</v>
      </c>
    </row>
    <row r="68" spans="1:6" s="1" customFormat="1" ht="52.25" customHeight="1" x14ac:dyDescent="0.35">
      <c r="A68" s="27" t="s">
        <v>76</v>
      </c>
      <c r="B68" s="28" t="s">
        <v>102</v>
      </c>
      <c r="C68" s="29" t="s">
        <v>77</v>
      </c>
      <c r="D68" s="38">
        <v>0</v>
      </c>
      <c r="E68" s="38">
        <v>0</v>
      </c>
      <c r="F68" s="38">
        <v>0</v>
      </c>
    </row>
    <row r="69" spans="1:6" s="1" customFormat="1" ht="72" customHeight="1" x14ac:dyDescent="0.35">
      <c r="A69" s="27" t="s">
        <v>86</v>
      </c>
      <c r="B69" s="28" t="s">
        <v>102</v>
      </c>
      <c r="C69" s="29" t="s">
        <v>87</v>
      </c>
      <c r="D69" s="38">
        <v>10327.700000000001</v>
      </c>
      <c r="E69" s="38">
        <v>10965.5</v>
      </c>
      <c r="F69" s="38">
        <f>E69/D69%</f>
        <v>106.1756247760876</v>
      </c>
    </row>
    <row r="70" spans="1:6" s="1" customFormat="1" ht="54" customHeight="1" x14ac:dyDescent="0.35">
      <c r="A70" s="27" t="s">
        <v>78</v>
      </c>
      <c r="B70" s="28" t="s">
        <v>102</v>
      </c>
      <c r="C70" s="29" t="s">
        <v>79</v>
      </c>
      <c r="D70" s="38">
        <v>-43134.400000000001</v>
      </c>
      <c r="E70" s="38">
        <v>-43278.2</v>
      </c>
      <c r="F70" s="38">
        <f>E70/D70%</f>
        <v>100.33337660892465</v>
      </c>
    </row>
    <row r="74" spans="1:6" ht="41.25" customHeight="1" x14ac:dyDescent="0.35">
      <c r="A74" s="12" t="s">
        <v>113</v>
      </c>
      <c r="D74" s="12" t="s">
        <v>85</v>
      </c>
    </row>
    <row r="77" spans="1:6" x14ac:dyDescent="0.35">
      <c r="E77" s="15"/>
    </row>
  </sheetData>
  <autoFilter ref="A4:K70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2024-05-24T07:38:09Z</dcterms:modified>
</cp:coreProperties>
</file>