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Лист1!$A$4:$K$69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9" i="3"/>
  <c r="F31" i="3"/>
  <c r="F32" i="3"/>
  <c r="F33" i="3"/>
  <c r="F34" i="3"/>
  <c r="F38" i="3"/>
  <c r="F39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9" i="3"/>
  <c r="D40" i="3" l="1"/>
  <c r="E40" i="3"/>
  <c r="F40" i="3" s="1"/>
  <c r="F7" i="3" l="1"/>
  <c r="E14" i="3"/>
  <c r="F14" i="3" s="1"/>
  <c r="D14" i="3"/>
  <c r="D6" i="3" s="1"/>
  <c r="E6" i="3" l="1"/>
  <c r="F6" i="3" s="1"/>
  <c r="D63" i="3" l="1"/>
  <c r="E63" i="3" l="1"/>
  <c r="F63" i="3" s="1"/>
  <c r="E37" i="3" l="1"/>
  <c r="E53" i="3" l="1"/>
  <c r="D53" i="3"/>
  <c r="D37" i="3"/>
  <c r="F37" i="3" s="1"/>
  <c r="F53" i="3" l="1"/>
  <c r="D36" i="3"/>
  <c r="E36" i="3"/>
  <c r="F36" i="3" s="1"/>
  <c r="E35" i="3" l="1"/>
  <c r="D35" i="3"/>
  <c r="F35" i="3" l="1"/>
  <c r="D5" i="3"/>
  <c r="E5" i="3"/>
  <c r="F5" i="3" l="1"/>
</calcChain>
</file>

<file path=xl/sharedStrings.xml><?xml version="1.0" encoding="utf-8"?>
<sst xmlns="http://schemas.openxmlformats.org/spreadsheetml/2006/main" count="205" uniqueCount="141">
  <si>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</si>
  <si>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</si>
  <si>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</si>
  <si>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</si>
  <si>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</si>
  <si>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</si>
  <si>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</si>
  <si>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</si>
  <si>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</si>
  <si>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</si>
  <si>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</si>
  <si>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</si>
  <si>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</si>
  <si>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</si>
  <si>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</si>
  <si>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</si>
  <si>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</si>
  <si>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</si>
  <si>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</si>
  <si>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</si>
  <si>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</si>
  <si>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</si>
  <si>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</si>
  <si>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</si>
  <si>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</si>
  <si>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</si>
  <si>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</si>
  <si>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</si>
  <si>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</si>
  <si>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</si>
  <si>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</si>
  <si>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</si>
  <si>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</si>
  <si>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</si>
  <si>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</si>
  <si>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</si>
  <si>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</si>
  <si>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</si>
  <si>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</si>
  <si>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</si>
  <si>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</si>
  <si>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</si>
  <si>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</si>
  <si>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</si>
  <si>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</si>
  <si>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</si>
  <si>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</si>
  <si>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</si>
  <si>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</si>
  <si>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</si>
  <si>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</si>
  <si>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</si>
  <si>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</si>
  <si>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</si>
  <si>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</si>
  <si>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</si>
  <si>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</si>
  <si>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</si>
  <si>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</si>
  <si>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</si>
  <si>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</si>
  <si>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</si>
  <si>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</si>
  <si>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</si>
  <si>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</si>
  <si>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</si>
  <si>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</si>
  <si>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</si>
  <si>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</si>
  <si>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</si>
  <si>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</si>
  <si>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</si>
  <si>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</si>
  <si>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</si>
  <si>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</si>
  <si>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</si>
  <si>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</si>
  <si>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</si>
  <si>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</si>
  <si>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</si>
  <si>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</si>
  <si>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</si>
  <si>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</si>
  <si>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</si>
  <si>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</si>
  <si>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</si>
  <si>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</si>
  <si>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</si>
  <si>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</si>
  <si>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</si>
  <si>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</si>
  <si>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</si>
  <si>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</si>
  <si>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</si>
  <si>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</si>
  <si>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</si>
  <si>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</si>
  <si>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</si>
  <si>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</si>
  <si>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</si>
  <si>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</si>
  <si>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</si>
  <si>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</si>
  <si>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</si>
  <si>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</si>
  <si>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</si>
  <si>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</si>
  <si>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</si>
  <si>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</si>
  <si>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</si>
  <si>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</si>
  <si>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</si>
  <si>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</si>
  <si>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</si>
  <si>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</si>
  <si>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</si>
  <si>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</si>
  <si>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</si>
  <si>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</si>
  <si>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</si>
  <si>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</si>
  <si>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</si>
  <si>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</si>
  <si>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</si>
  <si>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</si>
  <si>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</si>
  <si>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</si>
  <si>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</si>
  <si>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</si>
  <si>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</si>
  <si>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</si>
  <si>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</si>
  <si>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</si>
  <si>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</si>
  <si>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Исполнение бюджета Балахнинского муниципального округа по доходам на 01.04.2024</t>
  </si>
  <si>
    <t>Факт исполнения на 01.04.2024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</si>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</sst>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2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="50" zoomScaleNormal="50" workbookViewId="0">
      <selection activeCell="H28" sqref="H28:H30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2" t="s">
        <v>134</v>
      </c>
      <c r="B1" s="42"/>
      <c r="C1" s="42"/>
      <c r="D1" s="42"/>
      <c r="E1" s="42"/>
      <c r="F1" s="42"/>
    </row>
    <row r="2" spans="1:9" ht="45.15" customHeight="1" x14ac:dyDescent="0.55000000000000004">
      <c r="A2" s="36"/>
      <c r="B2" s="36"/>
      <c r="C2" s="36"/>
      <c r="D2" s="40"/>
      <c r="E2" s="40"/>
      <c r="F2" s="36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135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4305955.5</v>
      </c>
      <c r="E5" s="41">
        <f>E6+E35</f>
        <v>550755.99999999988</v>
      </c>
      <c r="F5" s="41">
        <f>E5/D5%</f>
        <v>12.790564138435705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1144697</v>
      </c>
      <c r="E6" s="38">
        <f>SUM(E7:E34)-E15-E16</f>
        <v>215777.79999999996</v>
      </c>
      <c r="F6" s="38">
        <f>E6/D6%</f>
        <v>18.850211016539745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157062.39999999999</v>
      </c>
      <c r="F7" s="16">
        <f t="shared" ref="F7:F69" si="0">E7/D7%</f>
        <v>19.931592004287268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6366.6</v>
      </c>
      <c r="F8" s="16">
        <f t="shared" si="0"/>
        <v>25.430695303793474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6209.5</v>
      </c>
      <c r="F9" s="16">
        <f t="shared" si="0"/>
        <v>10.398803622625332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11.8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6.5</v>
      </c>
      <c r="F11" s="16">
        <f t="shared" si="0"/>
        <v>325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6195.3</v>
      </c>
      <c r="F12" s="16">
        <f t="shared" si="0"/>
        <v>38.511220239945295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3951.6</v>
      </c>
      <c r="F13" s="16">
        <f t="shared" si="0"/>
        <v>6.1353960618942773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12524.1</v>
      </c>
      <c r="F14" s="16">
        <f t="shared" si="0"/>
        <v>18.554909441090409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10930.6</v>
      </c>
      <c r="F15" s="20">
        <f t="shared" si="0"/>
        <v>25.057022802243775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1593.5</v>
      </c>
      <c r="F16" s="20">
        <f t="shared" si="0"/>
        <v>6.6744573731078223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2693.9</v>
      </c>
      <c r="F17" s="16">
        <f t="shared" si="0"/>
        <v>24.317127331154879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3233.8</v>
      </c>
      <c r="F19" s="16">
        <f t="shared" si="0"/>
        <v>8.5411978489852416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147.5</v>
      </c>
      <c r="F20" s="16">
        <f t="shared" si="0"/>
        <v>21.460788593045251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184.4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943.6</v>
      </c>
      <c r="F22" s="16">
        <f t="shared" si="0"/>
        <v>12.020382165605096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1175.5999999999999</v>
      </c>
      <c r="F24" s="16">
        <f t="shared" si="0"/>
        <v>32.308241954544201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197.6</v>
      </c>
      <c r="F25" s="16">
        <f t="shared" si="0"/>
        <v>15.419430355052674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9170</v>
      </c>
      <c r="F26" s="16">
        <f t="shared" si="0"/>
        <v>34.120041524499825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814.2</v>
      </c>
      <c r="F27" s="16">
        <f t="shared" si="0"/>
        <v>131.19561714469867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0</v>
      </c>
      <c r="E28" s="16">
        <v>125.8</v>
      </c>
      <c r="F28" s="1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781.3</v>
      </c>
      <c r="F29" s="16">
        <f t="shared" si="0"/>
        <v>22.322857142857142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1668.7</v>
      </c>
      <c r="F31" s="16">
        <f t="shared" si="0"/>
        <v>16.300196340832056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1532.8</v>
      </c>
      <c r="F33" s="16">
        <f t="shared" si="0"/>
        <v>25.853461071380377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780.8</v>
      </c>
      <c r="F34" s="16">
        <f t="shared" si="0"/>
        <v>100.17962535283552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D36+D67+D69+D68+D66</f>
        <v>3161258.5</v>
      </c>
      <c r="E35" s="38">
        <f>E36+E67+E69+E68+E66</f>
        <v>334978.19999999995</v>
      </c>
      <c r="F35" s="38">
        <f t="shared" si="0"/>
        <v>10.59635585005149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D37+D40+D53+D63</f>
        <v>3196735</v>
      </c>
      <c r="E36" s="38">
        <f>E37+E40+E53+E63</f>
        <v>367147.1</v>
      </c>
      <c r="F36" s="38">
        <f t="shared" si="0"/>
        <v>11.485065230618115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70319.899999999994</v>
      </c>
      <c r="F37" s="38">
        <f t="shared" si="0"/>
        <v>24.120419789199854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48720.3</v>
      </c>
      <c r="F38" s="16">
        <f t="shared" si="0"/>
        <v>23.749965876695928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21599.599999999999</v>
      </c>
      <c r="F39" s="16">
        <f t="shared" si="0"/>
        <v>25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SUM(D41:D52)</f>
        <v>1679842.2</v>
      </c>
      <c r="E40" s="38">
        <f>SUM(E41:E52)</f>
        <v>27562.300000000003</v>
      </c>
      <c r="F40" s="38">
        <f t="shared" si="0"/>
        <v>1.6407672101581925</v>
      </c>
    </row>
    <row r="41" spans="1:6" s="1" customFormat="1" ht="44.1" customHeight="1" x14ac:dyDescent="0.35">
      <c r="A41" s="7" t="s">
        <v>139</v>
      </c>
      <c r="B41" s="8" t="s">
        <v>102</v>
      </c>
      <c r="C41" s="4" t="s">
        <v>138</v>
      </c>
      <c r="D41" s="16">
        <v>28309.200000000001</v>
      </c>
      <c r="E41" s="16">
        <v>829.2</v>
      </c>
      <c r="F41" s="16">
        <f t="shared" si="0"/>
        <v>2.9290831249205209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0</v>
      </c>
      <c r="F42" s="16">
        <f t="shared" si="0"/>
        <v>0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4037.5</v>
      </c>
      <c r="E43" s="16">
        <v>0</v>
      </c>
      <c r="F43" s="16">
        <f t="shared" si="0"/>
        <v>0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0"/>
        <v>0</v>
      </c>
    </row>
    <row r="45" spans="1:6" s="1" customFormat="1" ht="59.1" customHeight="1" x14ac:dyDescent="0.35">
      <c r="A45" s="9" t="s">
        <v>137</v>
      </c>
      <c r="B45" s="8" t="s">
        <v>102</v>
      </c>
      <c r="C45" s="4" t="s">
        <v>136</v>
      </c>
      <c r="D45" s="16">
        <v>134.6</v>
      </c>
      <c r="E45" s="16">
        <v>0</v>
      </c>
      <c r="F45" s="16">
        <f t="shared" si="0"/>
        <v>0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0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13728.2</v>
      </c>
      <c r="F47" s="16">
        <f t="shared" si="0"/>
        <v>33.332685854696081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0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0"/>
        <v>100</v>
      </c>
    </row>
    <row r="50" spans="1:11" s="1" customFormat="1" ht="43.55" customHeight="1" x14ac:dyDescent="0.35">
      <c r="A50" s="7" t="s">
        <v>58</v>
      </c>
      <c r="B50" s="8" t="s">
        <v>102</v>
      </c>
      <c r="C50" s="4" t="s">
        <v>59</v>
      </c>
      <c r="D50" s="16">
        <v>225.2</v>
      </c>
      <c r="E50" s="16">
        <v>225.2</v>
      </c>
      <c r="F50" s="16">
        <f t="shared" si="0"/>
        <v>100</v>
      </c>
    </row>
    <row r="51" spans="1:11" s="1" customFormat="1" ht="46.35" customHeight="1" x14ac:dyDescent="0.35">
      <c r="A51" s="7" t="s">
        <v>103</v>
      </c>
      <c r="B51" s="8" t="s">
        <v>102</v>
      </c>
      <c r="C51" s="4" t="s">
        <v>60</v>
      </c>
      <c r="D51" s="16">
        <v>22936.9</v>
      </c>
      <c r="E51" s="16">
        <v>0</v>
      </c>
      <c r="F51" s="16">
        <f t="shared" si="0"/>
        <v>0</v>
      </c>
    </row>
    <row r="52" spans="1:11" s="1" customFormat="1" ht="43.55" customHeight="1" x14ac:dyDescent="0.35">
      <c r="A52" s="7" t="s">
        <v>61</v>
      </c>
      <c r="B52" s="8" t="s">
        <v>102</v>
      </c>
      <c r="C52" s="4" t="s">
        <v>62</v>
      </c>
      <c r="D52" s="16">
        <v>1061259.2</v>
      </c>
      <c r="E52" s="16">
        <v>10440.4</v>
      </c>
      <c r="F52" s="16">
        <f t="shared" si="0"/>
        <v>0.98377474607522841</v>
      </c>
    </row>
    <row r="53" spans="1:11" s="1" customFormat="1" ht="52.25" customHeight="1" x14ac:dyDescent="0.35">
      <c r="A53" s="27" t="s">
        <v>63</v>
      </c>
      <c r="B53" s="28" t="s">
        <v>102</v>
      </c>
      <c r="C53" s="29" t="s">
        <v>64</v>
      </c>
      <c r="D53" s="38">
        <f>SUM(D54:D62)</f>
        <v>1143256.8999999999</v>
      </c>
      <c r="E53" s="38">
        <f>SUM(E54:E62)</f>
        <v>256705.1</v>
      </c>
      <c r="F53" s="38">
        <f t="shared" si="0"/>
        <v>22.453842176679625</v>
      </c>
    </row>
    <row r="54" spans="1:11" s="1" customFormat="1" ht="42.05" customHeight="1" x14ac:dyDescent="0.35">
      <c r="A54" s="7" t="s">
        <v>65</v>
      </c>
      <c r="B54" s="8" t="s">
        <v>102</v>
      </c>
      <c r="C54" s="4" t="s">
        <v>66</v>
      </c>
      <c r="D54" s="16">
        <v>1009073.1</v>
      </c>
      <c r="E54" s="16">
        <v>244440.4</v>
      </c>
      <c r="F54" s="16">
        <f t="shared" si="0"/>
        <v>24.224250948717195</v>
      </c>
    </row>
    <row r="55" spans="1:11" s="1" customFormat="1" ht="64.5" customHeight="1" x14ac:dyDescent="0.35">
      <c r="A55" s="7" t="s">
        <v>67</v>
      </c>
      <c r="B55" s="8" t="s">
        <v>102</v>
      </c>
      <c r="C55" s="4" t="s">
        <v>68</v>
      </c>
      <c r="D55" s="16">
        <v>19256.599999999999</v>
      </c>
      <c r="E55" s="16">
        <v>4814.1000000000004</v>
      </c>
      <c r="F55" s="16">
        <f t="shared" si="0"/>
        <v>24.999740348763545</v>
      </c>
      <c r="J55" s="10"/>
      <c r="K55" s="10"/>
    </row>
    <row r="56" spans="1:11" s="1" customFormat="1" ht="47.95" customHeight="1" x14ac:dyDescent="0.35">
      <c r="A56" s="7" t="s">
        <v>118</v>
      </c>
      <c r="B56" s="8" t="s">
        <v>102</v>
      </c>
      <c r="C56" s="4" t="s">
        <v>117</v>
      </c>
      <c r="D56" s="16">
        <v>1446.9</v>
      </c>
      <c r="E56" s="16">
        <v>0</v>
      </c>
      <c r="F56" s="16">
        <f t="shared" si="0"/>
        <v>0</v>
      </c>
      <c r="J56" s="11"/>
      <c r="K56" s="11"/>
    </row>
    <row r="57" spans="1:11" s="1" customFormat="1" ht="47.95" customHeight="1" x14ac:dyDescent="0.35">
      <c r="A57" s="7" t="s">
        <v>69</v>
      </c>
      <c r="B57" s="8" t="s">
        <v>102</v>
      </c>
      <c r="C57" s="4" t="s">
        <v>70</v>
      </c>
      <c r="D57" s="16">
        <v>69187.7</v>
      </c>
      <c r="E57" s="16">
        <v>2046.7</v>
      </c>
      <c r="F57" s="16">
        <f t="shared" si="0"/>
        <v>2.9581847640548831</v>
      </c>
    </row>
    <row r="58" spans="1:11" s="1" customFormat="1" ht="47.95" customHeight="1" x14ac:dyDescent="0.35">
      <c r="A58" s="7" t="s">
        <v>115</v>
      </c>
      <c r="B58" s="8" t="s">
        <v>102</v>
      </c>
      <c r="C58" s="4" t="s">
        <v>71</v>
      </c>
      <c r="D58" s="16">
        <v>1781.8</v>
      </c>
      <c r="E58" s="16">
        <v>279.89999999999998</v>
      </c>
      <c r="F58" s="16">
        <f t="shared" si="0"/>
        <v>15.708833763609833</v>
      </c>
    </row>
    <row r="59" spans="1:11" s="1" customFormat="1" ht="47.95" customHeight="1" x14ac:dyDescent="0.35">
      <c r="A59" s="7" t="s">
        <v>72</v>
      </c>
      <c r="B59" s="8" t="s">
        <v>102</v>
      </c>
      <c r="C59" s="4" t="s">
        <v>73</v>
      </c>
      <c r="D59" s="16">
        <v>17.8</v>
      </c>
      <c r="E59" s="16">
        <v>0</v>
      </c>
      <c r="F59" s="16">
        <f t="shared" si="0"/>
        <v>0</v>
      </c>
    </row>
    <row r="60" spans="1:11" s="1" customFormat="1" ht="47.95" customHeight="1" x14ac:dyDescent="0.35">
      <c r="A60" s="7" t="s">
        <v>126</v>
      </c>
      <c r="B60" s="8" t="s">
        <v>102</v>
      </c>
      <c r="C60" s="4" t="s">
        <v>140</v>
      </c>
      <c r="D60" s="16">
        <v>2189.9</v>
      </c>
      <c r="E60" s="16">
        <v>2189.9</v>
      </c>
      <c r="F60" s="16">
        <f t="shared" si="0"/>
        <v>100</v>
      </c>
    </row>
    <row r="61" spans="1:11" s="1" customFormat="1" ht="83.95" customHeight="1" x14ac:dyDescent="0.35">
      <c r="A61" s="7" t="s">
        <v>116</v>
      </c>
      <c r="B61" s="8" t="s">
        <v>102</v>
      </c>
      <c r="C61" s="4" t="s">
        <v>74</v>
      </c>
      <c r="D61" s="16">
        <v>28904.400000000001</v>
      </c>
      <c r="E61" s="16">
        <v>0</v>
      </c>
      <c r="F61" s="16">
        <f t="shared" si="0"/>
        <v>0</v>
      </c>
    </row>
    <row r="62" spans="1:11" s="1" customFormat="1" ht="42.05" customHeight="1" x14ac:dyDescent="0.35">
      <c r="A62" s="7" t="s">
        <v>104</v>
      </c>
      <c r="B62" s="8" t="s">
        <v>102</v>
      </c>
      <c r="C62" s="4" t="s">
        <v>105</v>
      </c>
      <c r="D62" s="16">
        <v>11398.7</v>
      </c>
      <c r="E62" s="16">
        <v>2934.1</v>
      </c>
      <c r="F62" s="16">
        <f t="shared" si="0"/>
        <v>25.740654636054987</v>
      </c>
    </row>
    <row r="63" spans="1:11" s="1" customFormat="1" ht="52.25" customHeight="1" x14ac:dyDescent="0.35">
      <c r="A63" s="27" t="s">
        <v>132</v>
      </c>
      <c r="B63" s="35" t="s">
        <v>102</v>
      </c>
      <c r="C63" s="29" t="s">
        <v>75</v>
      </c>
      <c r="D63" s="38">
        <f>D65+D64</f>
        <v>82099.099999999991</v>
      </c>
      <c r="E63" s="38">
        <f>+E65+E64</f>
        <v>12559.800000000001</v>
      </c>
      <c r="F63" s="38">
        <f t="shared" si="0"/>
        <v>15.298340663904968</v>
      </c>
    </row>
    <row r="64" spans="1:11" s="1" customFormat="1" ht="62.2" customHeight="1" x14ac:dyDescent="0.35">
      <c r="A64" s="6" t="s">
        <v>109</v>
      </c>
      <c r="B64" s="8" t="s">
        <v>102</v>
      </c>
      <c r="C64" s="4" t="s">
        <v>110</v>
      </c>
      <c r="D64" s="16">
        <v>4803.2</v>
      </c>
      <c r="E64" s="16">
        <v>960.6</v>
      </c>
      <c r="F64" s="16">
        <f t="shared" si="0"/>
        <v>19.999167221852101</v>
      </c>
    </row>
    <row r="65" spans="1:6" ht="42.05" customHeight="1" x14ac:dyDescent="0.35">
      <c r="A65" s="7" t="s">
        <v>106</v>
      </c>
      <c r="B65" s="8" t="s">
        <v>102</v>
      </c>
      <c r="C65" s="4" t="s">
        <v>97</v>
      </c>
      <c r="D65" s="16">
        <v>77295.899999999994</v>
      </c>
      <c r="E65" s="16">
        <v>11599.2</v>
      </c>
      <c r="F65" s="16">
        <f t="shared" si="0"/>
        <v>15.006229308410926</v>
      </c>
    </row>
    <row r="66" spans="1:6" s="1" customFormat="1" ht="52.25" customHeight="1" x14ac:dyDescent="0.35">
      <c r="A66" s="27" t="s">
        <v>95</v>
      </c>
      <c r="B66" s="28" t="s">
        <v>102</v>
      </c>
      <c r="C66" s="29" t="s">
        <v>96</v>
      </c>
      <c r="D66" s="38">
        <v>0</v>
      </c>
      <c r="E66" s="38">
        <v>0</v>
      </c>
      <c r="F66" s="38">
        <v>0</v>
      </c>
    </row>
    <row r="67" spans="1:6" s="1" customFormat="1" ht="52.25" customHeight="1" x14ac:dyDescent="0.35">
      <c r="A67" s="27" t="s">
        <v>76</v>
      </c>
      <c r="B67" s="28" t="s">
        <v>102</v>
      </c>
      <c r="C67" s="29" t="s">
        <v>77</v>
      </c>
      <c r="D67" s="38">
        <v>0</v>
      </c>
      <c r="E67" s="38">
        <v>0</v>
      </c>
      <c r="F67" s="38">
        <v>0</v>
      </c>
    </row>
    <row r="68" spans="1:6" s="1" customFormat="1" ht="72" customHeight="1" x14ac:dyDescent="0.35">
      <c r="A68" s="27" t="s">
        <v>86</v>
      </c>
      <c r="B68" s="28" t="s">
        <v>102</v>
      </c>
      <c r="C68" s="29" t="s">
        <v>87</v>
      </c>
      <c r="D68" s="38">
        <v>0</v>
      </c>
      <c r="E68" s="38">
        <v>10965.5</v>
      </c>
      <c r="F68" s="38">
        <v>0</v>
      </c>
    </row>
    <row r="69" spans="1:6" s="1" customFormat="1" ht="54" customHeight="1" x14ac:dyDescent="0.35">
      <c r="A69" s="27" t="s">
        <v>78</v>
      </c>
      <c r="B69" s="28" t="s">
        <v>102</v>
      </c>
      <c r="C69" s="29" t="s">
        <v>79</v>
      </c>
      <c r="D69" s="38">
        <v>-35476.5</v>
      </c>
      <c r="E69" s="38">
        <v>-43134.400000000001</v>
      </c>
      <c r="F69" s="38">
        <f t="shared" si="0"/>
        <v>121.58583851281836</v>
      </c>
    </row>
    <row r="73" spans="1:6" ht="41.25" customHeight="1" x14ac:dyDescent="0.35">
      <c r="A73" s="12" t="s">
        <v>113</v>
      </c>
      <c r="D73" s="12" t="s">
        <v>85</v>
      </c>
    </row>
    <row r="76" spans="1:6" x14ac:dyDescent="0.35">
      <c r="E76" s="15"/>
    </row>
  </sheetData>
  <autoFilter ref="A4:K69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2024-04-22T06:34:49Z</dcterms:modified>
</cp:coreProperties>
</file>