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Лист1!$A$4:$F$67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3" l="1"/>
  <c r="F8" i="3"/>
  <c r="F9" i="3"/>
  <c r="F11" i="3"/>
  <c r="F12" i="3"/>
  <c r="F13" i="3"/>
  <c r="F15" i="3"/>
  <c r="F16" i="3"/>
  <c r="F17" i="3"/>
  <c r="F19" i="3"/>
  <c r="F20" i="3"/>
  <c r="F22" i="3"/>
  <c r="F23" i="3"/>
  <c r="F24" i="3"/>
  <c r="F25" i="3"/>
  <c r="F26" i="3"/>
  <c r="F27" i="3"/>
  <c r="F29" i="3"/>
  <c r="F31" i="3"/>
  <c r="F32" i="3"/>
  <c r="F33" i="3"/>
  <c r="F34" i="3"/>
  <c r="F38" i="3"/>
  <c r="F39" i="3"/>
  <c r="F41" i="3"/>
  <c r="F42" i="3"/>
  <c r="F43" i="3"/>
  <c r="F44" i="3"/>
  <c r="F45" i="3"/>
  <c r="F46" i="3"/>
  <c r="F47" i="3"/>
  <c r="F48" i="3"/>
  <c r="F49" i="3"/>
  <c r="F50" i="3"/>
  <c r="F52" i="3"/>
  <c r="F53" i="3"/>
  <c r="F55" i="3"/>
  <c r="F56" i="3"/>
  <c r="F57" i="3"/>
  <c r="F58" i="3"/>
  <c r="F59" i="3"/>
  <c r="F60" i="3"/>
  <c r="F62" i="3"/>
  <c r="F63" i="3"/>
  <c r="F67" i="3"/>
  <c r="D54" i="3"/>
  <c r="F54" i="3" s="1"/>
  <c r="D40" i="3"/>
  <c r="E14" i="3"/>
  <c r="E6" i="3" s="1"/>
  <c r="F6" i="3" s="1"/>
  <c r="D14" i="3"/>
  <c r="D6" i="3" s="1"/>
  <c r="F14" i="3" l="1"/>
  <c r="E40" i="3"/>
  <c r="F40" i="3" s="1"/>
  <c r="D61" i="3" l="1"/>
  <c r="E61" i="3" l="1"/>
  <c r="F61" i="3" s="1"/>
  <c r="E37" i="3" l="1"/>
  <c r="E51" i="3" l="1"/>
  <c r="D51" i="3"/>
  <c r="D37" i="3"/>
  <c r="F37" i="3" l="1"/>
  <c r="D36" i="3"/>
  <c r="F51" i="3"/>
  <c r="E36" i="3"/>
  <c r="F36" i="3" l="1"/>
  <c r="E35" i="3"/>
  <c r="D35" i="3"/>
  <c r="F35" i="3" l="1"/>
  <c r="D5" i="3"/>
  <c r="E5" i="3"/>
  <c r="F5" i="3" s="1"/>
</calcChain>
</file>

<file path=xl/sharedStrings.xml><?xml version="1.0" encoding="utf-8"?>
<sst xmlns="http://schemas.openxmlformats.org/spreadsheetml/2006/main" count="199" uniqueCount="136">
  <si>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</si>
  <si>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</si>
  <si>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</si>
  <si>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</si>
  <si>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</si>
  <si>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</si>
  <si>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</si>
  <si>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</si>
  <si>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</si>
  <si>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</si>
  <si>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</si>
  <si>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</si>
  <si>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</si>
  <si>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</si>
  <si>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</si>
  <si>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</si>
  <si>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</si>
  <si>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</si>
  <si>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</si>
  <si>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</si>
  <si>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</si>
  <si>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</si>
  <si>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</si>
  <si>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</si>
  <si>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</si>
  <si>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</si>
  <si>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</si>
  <si>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</si>
  <si>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</si>
  <si>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</si>
  <si>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</si>
  <si>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</si>
  <si>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</si>
  <si>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</si>
  <si>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</si>
  <si>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</si>
  <si>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</si>
  <si>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</si>
  <si>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</si>
  <si>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</si>
  <si>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</si>
  <si>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</si>
  <si>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</si>
  <si>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</si>
  <si>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</si>
  <si>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</si>
  <si>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</si>
  <si>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</si>
  <si>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</si>
  <si>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</si>
  <si>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</si>
  <si>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</si>
  <si>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</si>
  <si>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</si>
  <si>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</si>
  <si>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</si>
  <si>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</si>
  <si>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</si>
  <si>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</si>
  <si>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</si>
  <si>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</si>
  <si>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</si>
  <si>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</si>
  <si>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</si>
  <si>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</si>
  <si>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</si>
  <si>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</si>
  <si>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</si>
  <si>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</si>
  <si>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</si>
  <si>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</si>
  <si>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</si>
  <si>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</si>
  <si>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</si>
  <si>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</si>
  <si>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</si>
  <si>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</si>
  <si>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</si>
  <si>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</si>
  <si>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</si>
  <si>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</si>
  <si>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</si>
  <si>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</si>
  <si>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</si>
  <si>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</si>
  <si>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</si>
  <si>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</si>
  <si>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</si>
  <si>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</si>
  <si>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</si>
  <si>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</si>
  <si>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</si>
  <si>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</si>
  <si>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</si>
  <si>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</si>
  <si>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</si>
  <si>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</si>
  <si>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</si>
  <si>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</si>
  <si>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</si>
  <si>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</si>
  <si>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</si>
  <si>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</si>
  <si>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</si>
  <si>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</si>
  <si>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</si>
  <si>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</si>
  <si>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</si>
  <si>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</si>
  <si>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</si>
  <si>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</si>
  <si>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</si>
  <si>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</si>
  <si>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</si>
  <si>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</si>
  <si>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</si>
  <si>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</si>
  <si>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</si>
  <si>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</si>
  <si>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</si>
  <si>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</si>
  <si>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</si>
  <si>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</si>
  <si>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</si>
  <si>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</si>
  <si>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</si>
  <si>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Исполнение бюджета Балахнинского муниципального округа по доходам на 01.02.2024</t>
  </si>
  <si>
    <t>План по бюджету на 2024 год</t>
  </si>
  <si>
    <t>Факт исполнения на 01.02.2024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</si>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</sst>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70" formatCode="#,##0.000000"/>
  </numFmts>
  <fonts count="10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70" fontId="1" fillId="0" borderId="0" xfId="0" applyNumberFormat="1" applyFont="1" applyFill="1" applyAlignment="1">
      <alignment readingOrder="1"/>
    </xf>
    <xf numFmtId="170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zoomScale="60" zoomScaleNormal="60" workbookViewId="0">
      <selection activeCell="A14" sqref="A14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20.08984375" style="2" customWidth="1"/>
    <col min="5" max="5" width="19.36328125" style="2" customWidth="1"/>
    <col min="6" max="6" width="17.542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0" t="s">
        <v>126</v>
      </c>
      <c r="B1" s="40"/>
      <c r="C1" s="40"/>
      <c r="D1" s="40"/>
      <c r="E1" s="40"/>
      <c r="F1" s="40"/>
    </row>
    <row r="2" spans="1:9" ht="45.15" customHeight="1" x14ac:dyDescent="0.55000000000000004">
      <c r="A2" s="39"/>
      <c r="B2" s="39"/>
      <c r="C2" s="39"/>
      <c r="D2" s="39"/>
      <c r="E2" s="39"/>
      <c r="F2" s="39"/>
    </row>
    <row r="3" spans="1:9" ht="42.05" customHeight="1" x14ac:dyDescent="0.4">
      <c r="A3" s="13"/>
      <c r="B3" s="14"/>
      <c r="C3" s="14"/>
      <c r="D3" s="24"/>
      <c r="E3" s="25"/>
      <c r="F3" s="37" t="s">
        <v>133</v>
      </c>
    </row>
    <row r="4" spans="1:9" s="26" customFormat="1" ht="67.7" customHeight="1" x14ac:dyDescent="0.4">
      <c r="A4" s="27" t="s">
        <v>4</v>
      </c>
      <c r="B4" s="27" t="s">
        <v>5</v>
      </c>
      <c r="C4" s="27" t="s">
        <v>6</v>
      </c>
      <c r="D4" s="27" t="s">
        <v>127</v>
      </c>
      <c r="E4" s="27" t="s">
        <v>128</v>
      </c>
      <c r="F4" s="27" t="s">
        <v>88</v>
      </c>
    </row>
    <row r="5" spans="1:9" s="26" customFormat="1" ht="52.25" customHeight="1" x14ac:dyDescent="0.4">
      <c r="A5" s="33" t="s">
        <v>134</v>
      </c>
      <c r="B5" s="34" t="s">
        <v>102</v>
      </c>
      <c r="C5" s="35" t="s">
        <v>7</v>
      </c>
      <c r="D5" s="36">
        <f>D6+D35</f>
        <v>4069393.2</v>
      </c>
      <c r="E5" s="36">
        <f>E6+E35</f>
        <v>129851.8</v>
      </c>
      <c r="F5" s="36">
        <f>E5/D5%</f>
        <v>3.1909376562579403</v>
      </c>
      <c r="H5" s="32"/>
      <c r="I5" s="32"/>
    </row>
    <row r="6" spans="1:9" s="1" customFormat="1" ht="52.25" customHeight="1" x14ac:dyDescent="0.35">
      <c r="A6" s="28" t="s">
        <v>130</v>
      </c>
      <c r="B6" s="29" t="s">
        <v>102</v>
      </c>
      <c r="C6" s="30" t="s">
        <v>8</v>
      </c>
      <c r="D6" s="31">
        <f>SUM(D7:D34)-D15-D16</f>
        <v>1141034.2</v>
      </c>
      <c r="E6" s="31">
        <f>SUM(E7:E34)-E15-E16</f>
        <v>54452.999999999985</v>
      </c>
      <c r="F6" s="31">
        <f t="shared" ref="F6:F67" si="0">E6/D6%</f>
        <v>4.7722495960243778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16">
        <v>788007.3</v>
      </c>
      <c r="E7" s="16">
        <v>40278.9</v>
      </c>
      <c r="F7" s="16">
        <f t="shared" si="0"/>
        <v>5.1114881803759937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16">
        <v>21507.5</v>
      </c>
      <c r="E8" s="16">
        <v>2170.9</v>
      </c>
      <c r="F8" s="16">
        <f t="shared" si="0"/>
        <v>10.093688248285483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16">
        <v>59713.599999999999</v>
      </c>
      <c r="E9" s="16">
        <v>276</v>
      </c>
      <c r="F9" s="16">
        <f t="shared" si="0"/>
        <v>0.46220626456954533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16">
        <v>0</v>
      </c>
      <c r="E10" s="16">
        <v>2</v>
      </c>
      <c r="F10" s="16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16">
        <v>2</v>
      </c>
      <c r="E11" s="16">
        <v>0</v>
      </c>
      <c r="F11" s="16">
        <f t="shared" si="0"/>
        <v>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16">
        <v>16087</v>
      </c>
      <c r="E12" s="16">
        <v>6030</v>
      </c>
      <c r="F12" s="16">
        <f t="shared" si="0"/>
        <v>37.483682476533843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16">
        <v>64406.6</v>
      </c>
      <c r="E13" s="16">
        <v>1681</v>
      </c>
      <c r="F13" s="16">
        <f t="shared" si="0"/>
        <v>2.6099809646837433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16">
        <f>D15+D16</f>
        <v>67497.5</v>
      </c>
      <c r="E14" s="16">
        <f>E15+E16</f>
        <v>661.2</v>
      </c>
      <c r="F14" s="16">
        <f t="shared" si="0"/>
        <v>0.97959183673469397</v>
      </c>
    </row>
    <row r="15" spans="1:9" s="21" customFormat="1" ht="35.1" customHeight="1" x14ac:dyDescent="0.35">
      <c r="A15" s="23" t="s">
        <v>132</v>
      </c>
      <c r="B15" s="18" t="s">
        <v>102</v>
      </c>
      <c r="C15" s="19" t="s">
        <v>123</v>
      </c>
      <c r="D15" s="20">
        <v>43622.9</v>
      </c>
      <c r="E15" s="20">
        <v>67.7</v>
      </c>
      <c r="F15" s="20">
        <f t="shared" si="0"/>
        <v>0.15519371706145166</v>
      </c>
    </row>
    <row r="16" spans="1:9" s="21" customFormat="1" ht="35.1" customHeight="1" x14ac:dyDescent="0.35">
      <c r="A16" s="23" t="s">
        <v>131</v>
      </c>
      <c r="B16" s="18" t="s">
        <v>102</v>
      </c>
      <c r="C16" s="22" t="s">
        <v>124</v>
      </c>
      <c r="D16" s="20">
        <v>23874.6</v>
      </c>
      <c r="E16" s="20">
        <v>593.5</v>
      </c>
      <c r="F16" s="20">
        <f t="shared" si="0"/>
        <v>2.4859055230244698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16">
        <v>11078.2</v>
      </c>
      <c r="E17" s="16">
        <v>787.6</v>
      </c>
      <c r="F17" s="16">
        <f t="shared" si="0"/>
        <v>7.1094582152335208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16">
        <v>0</v>
      </c>
      <c r="E18" s="16">
        <v>0</v>
      </c>
      <c r="F18" s="16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16">
        <v>37861.199999999997</v>
      </c>
      <c r="E19" s="16">
        <v>969.2</v>
      </c>
      <c r="F19" s="16">
        <f t="shared" si="0"/>
        <v>2.5598766019037962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16">
        <v>687.3</v>
      </c>
      <c r="E20" s="16">
        <v>0</v>
      </c>
      <c r="F20" s="16">
        <f t="shared" si="0"/>
        <v>0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16">
        <v>0</v>
      </c>
      <c r="E21" s="16">
        <v>0</v>
      </c>
      <c r="F21" s="16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16">
        <v>7850</v>
      </c>
      <c r="E22" s="16">
        <v>368.2</v>
      </c>
      <c r="F22" s="16">
        <f t="shared" si="0"/>
        <v>4.6904458598726118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16">
        <v>1.3</v>
      </c>
      <c r="E23" s="16">
        <v>0</v>
      </c>
      <c r="F23" s="16">
        <f t="shared" si="0"/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16">
        <v>3638.7</v>
      </c>
      <c r="E24" s="16">
        <v>47.6</v>
      </c>
      <c r="F24" s="16">
        <f t="shared" si="0"/>
        <v>1.3081595075164207</v>
      </c>
    </row>
    <row r="25" spans="1:6" ht="89.2" customHeight="1" x14ac:dyDescent="0.35">
      <c r="A25" s="5" t="s">
        <v>89</v>
      </c>
      <c r="B25" s="8" t="s">
        <v>102</v>
      </c>
      <c r="C25" s="17" t="s">
        <v>90</v>
      </c>
      <c r="D25" s="16">
        <v>1281.5</v>
      </c>
      <c r="E25" s="16">
        <v>71.400000000000006</v>
      </c>
      <c r="F25" s="16">
        <f t="shared" si="0"/>
        <v>5.5715957861880616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16">
        <v>26875.7</v>
      </c>
      <c r="E26" s="16">
        <v>5.2</v>
      </c>
      <c r="F26" s="16">
        <f t="shared" si="0"/>
        <v>1.9348333252715278E-2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16">
        <v>620.6</v>
      </c>
      <c r="E27" s="16">
        <v>221.1</v>
      </c>
      <c r="F27" s="16">
        <f t="shared" si="0"/>
        <v>35.626812761843375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16">
        <v>0</v>
      </c>
      <c r="E28" s="16">
        <v>0</v>
      </c>
      <c r="F28" s="16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16">
        <v>3500</v>
      </c>
      <c r="E29" s="16">
        <v>135.5</v>
      </c>
      <c r="F29" s="16">
        <f t="shared" si="0"/>
        <v>3.8714285714285714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16">
        <v>0</v>
      </c>
      <c r="E30" s="16">
        <v>0</v>
      </c>
      <c r="F30" s="16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16">
        <v>10237.299999999999</v>
      </c>
      <c r="E31" s="16">
        <v>494.5</v>
      </c>
      <c r="F31" s="16">
        <f t="shared" si="0"/>
        <v>4.8303751965850372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16">
        <v>13607.9</v>
      </c>
      <c r="E32" s="16">
        <v>0</v>
      </c>
      <c r="F32" s="16">
        <f t="shared" si="0"/>
        <v>0</v>
      </c>
    </row>
    <row r="33" spans="1:6" ht="33.049999999999997" customHeight="1" x14ac:dyDescent="0.35">
      <c r="A33" s="6" t="s">
        <v>82</v>
      </c>
      <c r="B33" s="8" t="s">
        <v>102</v>
      </c>
      <c r="C33" s="3" t="s">
        <v>41</v>
      </c>
      <c r="D33" s="16">
        <v>5928.8</v>
      </c>
      <c r="E33" s="16">
        <v>156.19999999999999</v>
      </c>
      <c r="F33" s="16">
        <f t="shared" si="0"/>
        <v>2.6345972203481307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16">
        <v>644.20000000000005</v>
      </c>
      <c r="E34" s="16">
        <v>96.5</v>
      </c>
      <c r="F34" s="16">
        <f t="shared" si="0"/>
        <v>14.979819931698231</v>
      </c>
    </row>
    <row r="35" spans="1:6" s="1" customFormat="1" ht="52.25" customHeight="1" x14ac:dyDescent="0.35">
      <c r="A35" s="28" t="s">
        <v>43</v>
      </c>
      <c r="B35" s="29" t="s">
        <v>102</v>
      </c>
      <c r="C35" s="30" t="s">
        <v>44</v>
      </c>
      <c r="D35" s="31">
        <f>D36+D65+D67+D66+D64</f>
        <v>2928359</v>
      </c>
      <c r="E35" s="31">
        <f>E36+E65+E67+E66+E64</f>
        <v>75398.800000000017</v>
      </c>
      <c r="F35" s="31">
        <f t="shared" si="0"/>
        <v>2.5747799364763684</v>
      </c>
    </row>
    <row r="36" spans="1:6" s="1" customFormat="1" ht="52.25" customHeight="1" x14ac:dyDescent="0.35">
      <c r="A36" s="28" t="s">
        <v>45</v>
      </c>
      <c r="B36" s="29" t="s">
        <v>102</v>
      </c>
      <c r="C36" s="30" t="s">
        <v>46</v>
      </c>
      <c r="D36" s="31">
        <f>D37+D40+D51+D61</f>
        <v>2963835.5</v>
      </c>
      <c r="E36" s="31">
        <f>E37+E40+E51+E61</f>
        <v>110875.30000000002</v>
      </c>
      <c r="F36" s="31">
        <f t="shared" si="0"/>
        <v>3.740939738389665</v>
      </c>
    </row>
    <row r="37" spans="1:6" s="1" customFormat="1" ht="52.25" customHeight="1" x14ac:dyDescent="0.35">
      <c r="A37" s="28" t="s">
        <v>47</v>
      </c>
      <c r="B37" s="29" t="s">
        <v>102</v>
      </c>
      <c r="C37" s="30" t="s">
        <v>48</v>
      </c>
      <c r="D37" s="31">
        <f>D38+D39</f>
        <v>291536.8</v>
      </c>
      <c r="E37" s="31">
        <f>E38+E39</f>
        <v>23440</v>
      </c>
      <c r="F37" s="31">
        <f t="shared" si="0"/>
        <v>8.0401513633956334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16">
        <v>205138.4</v>
      </c>
      <c r="E38" s="16">
        <v>16240.1</v>
      </c>
      <c r="F38" s="16">
        <f t="shared" si="0"/>
        <v>7.9166552922319759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16">
        <v>86398.399999999994</v>
      </c>
      <c r="E39" s="16">
        <v>7199.9</v>
      </c>
      <c r="F39" s="16">
        <f t="shared" si="0"/>
        <v>8.3333719142947089</v>
      </c>
    </row>
    <row r="40" spans="1:6" s="1" customFormat="1" ht="52.25" customHeight="1" x14ac:dyDescent="0.35">
      <c r="A40" s="28" t="s">
        <v>49</v>
      </c>
      <c r="B40" s="29" t="s">
        <v>102</v>
      </c>
      <c r="C40" s="30" t="s">
        <v>50</v>
      </c>
      <c r="D40" s="31">
        <f>SUM(D41:D50)</f>
        <v>1468088.2000000002</v>
      </c>
      <c r="E40" s="31">
        <f>SUM(E41:E50)</f>
        <v>203.9</v>
      </c>
      <c r="F40" s="31">
        <f t="shared" si="0"/>
        <v>1.3888811312562827E-2</v>
      </c>
    </row>
    <row r="41" spans="1:6" s="1" customFormat="1" ht="62.5" customHeight="1" x14ac:dyDescent="0.35">
      <c r="A41" s="7" t="s">
        <v>107</v>
      </c>
      <c r="B41" s="8" t="s">
        <v>102</v>
      </c>
      <c r="C41" s="4" t="s">
        <v>108</v>
      </c>
      <c r="D41" s="16">
        <v>12517.6</v>
      </c>
      <c r="E41" s="16">
        <v>0</v>
      </c>
      <c r="F41" s="16">
        <f t="shared" si="0"/>
        <v>0</v>
      </c>
    </row>
    <row r="42" spans="1:6" s="1" customFormat="1" ht="85.05" customHeight="1" x14ac:dyDescent="0.35">
      <c r="A42" s="9" t="s">
        <v>114</v>
      </c>
      <c r="B42" s="8" t="s">
        <v>102</v>
      </c>
      <c r="C42" s="4" t="s">
        <v>51</v>
      </c>
      <c r="D42" s="16">
        <v>3840</v>
      </c>
      <c r="E42" s="16">
        <v>0</v>
      </c>
      <c r="F42" s="16">
        <f t="shared" si="0"/>
        <v>0</v>
      </c>
    </row>
    <row r="43" spans="1:6" s="1" customFormat="1" ht="46.35" customHeight="1" x14ac:dyDescent="0.35">
      <c r="A43" s="9" t="s">
        <v>121</v>
      </c>
      <c r="B43" s="8" t="s">
        <v>102</v>
      </c>
      <c r="C43" s="4" t="s">
        <v>122</v>
      </c>
      <c r="D43" s="16">
        <v>278157</v>
      </c>
      <c r="E43" s="16">
        <v>0</v>
      </c>
      <c r="F43" s="16">
        <f t="shared" si="0"/>
        <v>0</v>
      </c>
    </row>
    <row r="44" spans="1:6" s="1" customFormat="1" ht="46.35" customHeight="1" x14ac:dyDescent="0.35">
      <c r="A44" s="9" t="s">
        <v>120</v>
      </c>
      <c r="B44" s="8" t="s">
        <v>102</v>
      </c>
      <c r="C44" s="4" t="s">
        <v>119</v>
      </c>
      <c r="D44" s="16">
        <v>168740.3</v>
      </c>
      <c r="E44" s="16">
        <v>0</v>
      </c>
      <c r="F44" s="16">
        <f t="shared" si="0"/>
        <v>0</v>
      </c>
    </row>
    <row r="45" spans="1:6" s="1" customFormat="1" ht="46.35" customHeight="1" x14ac:dyDescent="0.35">
      <c r="A45" s="7" t="s">
        <v>52</v>
      </c>
      <c r="B45" s="8" t="s">
        <v>102</v>
      </c>
      <c r="C45" s="4" t="s">
        <v>53</v>
      </c>
      <c r="D45" s="16">
        <v>41185.4</v>
      </c>
      <c r="E45" s="16">
        <v>0</v>
      </c>
      <c r="F45" s="16">
        <f t="shared" si="0"/>
        <v>0</v>
      </c>
    </row>
    <row r="46" spans="1:6" s="1" customFormat="1" ht="46.35" customHeight="1" x14ac:dyDescent="0.35">
      <c r="A46" s="7" t="s">
        <v>54</v>
      </c>
      <c r="B46" s="8" t="s">
        <v>102</v>
      </c>
      <c r="C46" s="4" t="s">
        <v>55</v>
      </c>
      <c r="D46" s="16">
        <v>924.9</v>
      </c>
      <c r="E46" s="16">
        <v>0</v>
      </c>
      <c r="F46" s="16">
        <f t="shared" si="0"/>
        <v>0</v>
      </c>
    </row>
    <row r="47" spans="1:6" s="1" customFormat="1" ht="38.950000000000003" customHeight="1" x14ac:dyDescent="0.35">
      <c r="A47" s="7" t="s">
        <v>56</v>
      </c>
      <c r="B47" s="8" t="s">
        <v>102</v>
      </c>
      <c r="C47" s="4" t="s">
        <v>57</v>
      </c>
      <c r="D47" s="16">
        <v>1414.4</v>
      </c>
      <c r="E47" s="16">
        <v>0</v>
      </c>
      <c r="F47" s="16">
        <f t="shared" si="0"/>
        <v>0</v>
      </c>
    </row>
    <row r="48" spans="1:6" s="1" customFormat="1" ht="43.55" customHeight="1" x14ac:dyDescent="0.35">
      <c r="A48" s="7" t="s">
        <v>58</v>
      </c>
      <c r="B48" s="8" t="s">
        <v>102</v>
      </c>
      <c r="C48" s="4" t="s">
        <v>59</v>
      </c>
      <c r="D48" s="16">
        <v>225.2</v>
      </c>
      <c r="E48" s="16">
        <v>0</v>
      </c>
      <c r="F48" s="16">
        <f t="shared" si="0"/>
        <v>0</v>
      </c>
    </row>
    <row r="49" spans="1:11" s="1" customFormat="1" ht="46.35" customHeight="1" x14ac:dyDescent="0.35">
      <c r="A49" s="7" t="s">
        <v>103</v>
      </c>
      <c r="B49" s="8" t="s">
        <v>102</v>
      </c>
      <c r="C49" s="4" t="s">
        <v>60</v>
      </c>
      <c r="D49" s="16">
        <v>22936.9</v>
      </c>
      <c r="E49" s="16">
        <v>0</v>
      </c>
      <c r="F49" s="16">
        <f t="shared" si="0"/>
        <v>0</v>
      </c>
    </row>
    <row r="50" spans="1:11" s="1" customFormat="1" ht="43.55" customHeight="1" x14ac:dyDescent="0.35">
      <c r="A50" s="7" t="s">
        <v>61</v>
      </c>
      <c r="B50" s="8" t="s">
        <v>102</v>
      </c>
      <c r="C50" s="4" t="s">
        <v>62</v>
      </c>
      <c r="D50" s="16">
        <v>938146.5</v>
      </c>
      <c r="E50" s="16">
        <v>203.9</v>
      </c>
      <c r="F50" s="16">
        <f t="shared" si="0"/>
        <v>2.1734345328794598E-2</v>
      </c>
    </row>
    <row r="51" spans="1:11" s="1" customFormat="1" ht="52.25" customHeight="1" x14ac:dyDescent="0.35">
      <c r="A51" s="28" t="s">
        <v>63</v>
      </c>
      <c r="B51" s="29" t="s">
        <v>102</v>
      </c>
      <c r="C51" s="30" t="s">
        <v>64</v>
      </c>
      <c r="D51" s="31">
        <f>SUM(D52:D60)</f>
        <v>1141536.2</v>
      </c>
      <c r="E51" s="31">
        <f>SUM(E52:E60)</f>
        <v>87231.400000000009</v>
      </c>
      <c r="F51" s="31">
        <f t="shared" si="0"/>
        <v>7.6415798290058623</v>
      </c>
    </row>
    <row r="52" spans="1:11" s="1" customFormat="1" ht="42.05" customHeight="1" x14ac:dyDescent="0.35">
      <c r="A52" s="7" t="s">
        <v>65</v>
      </c>
      <c r="B52" s="8" t="s">
        <v>102</v>
      </c>
      <c r="C52" s="4" t="s">
        <v>66</v>
      </c>
      <c r="D52" s="16">
        <v>1007355</v>
      </c>
      <c r="E52" s="16">
        <v>79427.100000000006</v>
      </c>
      <c r="F52" s="16">
        <f t="shared" si="0"/>
        <v>7.8847178998466294</v>
      </c>
    </row>
    <row r="53" spans="1:11" s="1" customFormat="1" ht="64.5" customHeight="1" x14ac:dyDescent="0.35">
      <c r="A53" s="7" t="s">
        <v>67</v>
      </c>
      <c r="B53" s="8" t="s">
        <v>102</v>
      </c>
      <c r="C53" s="4" t="s">
        <v>68</v>
      </c>
      <c r="D53" s="16">
        <v>19256.599999999999</v>
      </c>
      <c r="E53" s="16">
        <v>4814.2</v>
      </c>
      <c r="F53" s="16">
        <f t="shared" si="0"/>
        <v>25.000259651236462</v>
      </c>
      <c r="J53" s="10"/>
      <c r="K53" s="10"/>
    </row>
    <row r="54" spans="1:11" s="1" customFormat="1" ht="47.95" customHeight="1" x14ac:dyDescent="0.35">
      <c r="A54" s="7" t="s">
        <v>118</v>
      </c>
      <c r="B54" s="8" t="s">
        <v>102</v>
      </c>
      <c r="C54" s="4" t="s">
        <v>117</v>
      </c>
      <c r="D54" s="16">
        <f>1103.2+343.7</f>
        <v>1446.9</v>
      </c>
      <c r="E54" s="16">
        <v>0</v>
      </c>
      <c r="F54" s="16">
        <f t="shared" si="0"/>
        <v>0</v>
      </c>
      <c r="J54" s="11"/>
      <c r="K54" s="11"/>
    </row>
    <row r="55" spans="1:11" s="1" customFormat="1" ht="47.95" customHeight="1" x14ac:dyDescent="0.35">
      <c r="A55" s="7" t="s">
        <v>69</v>
      </c>
      <c r="B55" s="8" t="s">
        <v>102</v>
      </c>
      <c r="C55" s="4" t="s">
        <v>70</v>
      </c>
      <c r="D55" s="16">
        <v>69187.8</v>
      </c>
      <c r="E55" s="16">
        <v>0</v>
      </c>
      <c r="F55" s="16">
        <f t="shared" si="0"/>
        <v>0</v>
      </c>
    </row>
    <row r="56" spans="1:11" s="1" customFormat="1" ht="47.95" customHeight="1" x14ac:dyDescent="0.35">
      <c r="A56" s="7" t="s">
        <v>115</v>
      </c>
      <c r="B56" s="8" t="s">
        <v>102</v>
      </c>
      <c r="C56" s="4" t="s">
        <v>71</v>
      </c>
      <c r="D56" s="16">
        <v>1781.8</v>
      </c>
      <c r="E56" s="16">
        <v>56</v>
      </c>
      <c r="F56" s="16">
        <f t="shared" si="0"/>
        <v>3.1428892131552368</v>
      </c>
    </row>
    <row r="57" spans="1:11" s="1" customFormat="1" ht="47.95" customHeight="1" x14ac:dyDescent="0.35">
      <c r="A57" s="7" t="s">
        <v>72</v>
      </c>
      <c r="B57" s="8" t="s">
        <v>102</v>
      </c>
      <c r="C57" s="4" t="s">
        <v>73</v>
      </c>
      <c r="D57" s="16">
        <v>17.8</v>
      </c>
      <c r="E57" s="16">
        <v>0</v>
      </c>
      <c r="F57" s="16">
        <f t="shared" si="0"/>
        <v>0</v>
      </c>
    </row>
    <row r="58" spans="1:11" s="1" customFormat="1" ht="47.95" customHeight="1" x14ac:dyDescent="0.35">
      <c r="A58" s="7" t="s">
        <v>129</v>
      </c>
      <c r="B58" s="8" t="s">
        <v>102</v>
      </c>
      <c r="C58" s="4" t="s">
        <v>74</v>
      </c>
      <c r="D58" s="16">
        <v>2187.1999999999998</v>
      </c>
      <c r="E58" s="16">
        <v>0</v>
      </c>
      <c r="F58" s="16">
        <f t="shared" si="0"/>
        <v>0</v>
      </c>
    </row>
    <row r="59" spans="1:11" s="1" customFormat="1" ht="83.95" customHeight="1" x14ac:dyDescent="0.35">
      <c r="A59" s="7" t="s">
        <v>116</v>
      </c>
      <c r="B59" s="8" t="s">
        <v>102</v>
      </c>
      <c r="C59" s="4" t="s">
        <v>74</v>
      </c>
      <c r="D59" s="16">
        <v>28904.400000000001</v>
      </c>
      <c r="E59" s="16">
        <v>0</v>
      </c>
      <c r="F59" s="16">
        <f t="shared" si="0"/>
        <v>0</v>
      </c>
    </row>
    <row r="60" spans="1:11" s="1" customFormat="1" ht="42.05" customHeight="1" x14ac:dyDescent="0.35">
      <c r="A60" s="7" t="s">
        <v>104</v>
      </c>
      <c r="B60" s="8" t="s">
        <v>102</v>
      </c>
      <c r="C60" s="4" t="s">
        <v>105</v>
      </c>
      <c r="D60" s="16">
        <v>11398.7</v>
      </c>
      <c r="E60" s="16">
        <v>2934.1</v>
      </c>
      <c r="F60" s="16">
        <f t="shared" si="0"/>
        <v>25.740654636054987</v>
      </c>
    </row>
    <row r="61" spans="1:11" s="1" customFormat="1" ht="52.25" customHeight="1" x14ac:dyDescent="0.35">
      <c r="A61" s="28" t="s">
        <v>135</v>
      </c>
      <c r="B61" s="38" t="s">
        <v>102</v>
      </c>
      <c r="C61" s="30" t="s">
        <v>75</v>
      </c>
      <c r="D61" s="31">
        <f>D63+D62</f>
        <v>62674.299999999996</v>
      </c>
      <c r="E61" s="31">
        <f>+E63+E62</f>
        <v>0</v>
      </c>
      <c r="F61" s="31">
        <f t="shared" si="0"/>
        <v>0</v>
      </c>
    </row>
    <row r="62" spans="1:11" s="1" customFormat="1" ht="62.2" customHeight="1" x14ac:dyDescent="0.35">
      <c r="A62" s="6" t="s">
        <v>109</v>
      </c>
      <c r="B62" s="8" t="s">
        <v>102</v>
      </c>
      <c r="C62" s="4" t="s">
        <v>110</v>
      </c>
      <c r="D62" s="16">
        <v>4803.2</v>
      </c>
      <c r="E62" s="16">
        <v>0</v>
      </c>
      <c r="F62" s="16">
        <f t="shared" si="0"/>
        <v>0</v>
      </c>
    </row>
    <row r="63" spans="1:11" ht="42.05" customHeight="1" x14ac:dyDescent="0.35">
      <c r="A63" s="7" t="s">
        <v>106</v>
      </c>
      <c r="B63" s="8" t="s">
        <v>102</v>
      </c>
      <c r="C63" s="4" t="s">
        <v>97</v>
      </c>
      <c r="D63" s="16">
        <v>57871.1</v>
      </c>
      <c r="E63" s="16">
        <v>0</v>
      </c>
      <c r="F63" s="16">
        <f t="shared" si="0"/>
        <v>0</v>
      </c>
    </row>
    <row r="64" spans="1:11" s="1" customFormat="1" ht="52.25" customHeight="1" x14ac:dyDescent="0.35">
      <c r="A64" s="28" t="s">
        <v>95</v>
      </c>
      <c r="B64" s="29" t="s">
        <v>102</v>
      </c>
      <c r="C64" s="30" t="s">
        <v>96</v>
      </c>
      <c r="D64" s="31">
        <v>0</v>
      </c>
      <c r="E64" s="31">
        <v>0</v>
      </c>
      <c r="F64" s="31">
        <v>0</v>
      </c>
    </row>
    <row r="65" spans="1:6" s="1" customFormat="1" ht="52.25" customHeight="1" x14ac:dyDescent="0.35">
      <c r="A65" s="28" t="s">
        <v>76</v>
      </c>
      <c r="B65" s="29" t="s">
        <v>102</v>
      </c>
      <c r="C65" s="30" t="s">
        <v>77</v>
      </c>
      <c r="D65" s="31">
        <v>0</v>
      </c>
      <c r="E65" s="31">
        <v>0</v>
      </c>
      <c r="F65" s="31">
        <v>0</v>
      </c>
    </row>
    <row r="66" spans="1:6" s="1" customFormat="1" ht="72" customHeight="1" x14ac:dyDescent="0.35">
      <c r="A66" s="28" t="s">
        <v>86</v>
      </c>
      <c r="B66" s="29" t="s">
        <v>102</v>
      </c>
      <c r="C66" s="30" t="s">
        <v>87</v>
      </c>
      <c r="D66" s="31">
        <v>0</v>
      </c>
      <c r="E66" s="31">
        <v>0</v>
      </c>
      <c r="F66" s="31">
        <v>0</v>
      </c>
    </row>
    <row r="67" spans="1:6" s="1" customFormat="1" ht="54" customHeight="1" x14ac:dyDescent="0.35">
      <c r="A67" s="28" t="s">
        <v>78</v>
      </c>
      <c r="B67" s="29" t="s">
        <v>102</v>
      </c>
      <c r="C67" s="30" t="s">
        <v>79</v>
      </c>
      <c r="D67" s="31">
        <v>-35476.5</v>
      </c>
      <c r="E67" s="31">
        <v>-35476.5</v>
      </c>
      <c r="F67" s="31">
        <f t="shared" si="0"/>
        <v>100</v>
      </c>
    </row>
    <row r="71" spans="1:6" ht="41.25" customHeight="1" x14ac:dyDescent="0.35">
      <c r="A71" s="12" t="s">
        <v>113</v>
      </c>
      <c r="D71" s="12" t="s">
        <v>85</v>
      </c>
    </row>
    <row r="74" spans="1:6" x14ac:dyDescent="0.35">
      <c r="E74" s="15"/>
    </row>
  </sheetData>
  <autoFilter ref="A4:F67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2024-02-19T13:42:39Z</dcterms:modified>
</cp:coreProperties>
</file>