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7516" windowHeight="16614"/>
  </bookViews>
  <sheets>
    <sheet name="Лист1" sheetId="3" r:id="rId1"/>
  </sheets>
  <definedNames>
    <definedName name="_xlnm._FilterDatabase" localSheetId="0" hidden="1">Лист1!$A$3:$F$69</definedName>
    <definedName name="_xlnm.Print_Titles" localSheetId="0">Лист1!$3:$3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" i="3" l="1"/>
  <c r="F8" i="3"/>
  <c r="F10" i="3"/>
  <c r="F11" i="3"/>
  <c r="F12" i="3"/>
  <c r="F13" i="3"/>
  <c r="F14" i="3"/>
  <c r="F16" i="3"/>
  <c r="F17" i="3"/>
  <c r="F18" i="3"/>
  <c r="F19" i="3"/>
  <c r="F20" i="3"/>
  <c r="F21" i="3"/>
  <c r="F22" i="3"/>
  <c r="F23" i="3"/>
  <c r="F24" i="3"/>
  <c r="F26" i="3"/>
  <c r="F28" i="3"/>
  <c r="F29" i="3"/>
  <c r="F30" i="3"/>
  <c r="F31" i="3"/>
  <c r="F35" i="3"/>
  <c r="F36" i="3"/>
  <c r="F38" i="3"/>
  <c r="F39" i="3"/>
  <c r="F40" i="3"/>
  <c r="F41" i="3"/>
  <c r="F42" i="3"/>
  <c r="F43" i="3"/>
  <c r="F44" i="3"/>
  <c r="F45" i="3"/>
  <c r="F46" i="3"/>
  <c r="F47" i="3"/>
  <c r="F48" i="3"/>
  <c r="F49" i="3"/>
  <c r="F50" i="3"/>
  <c r="F51" i="3"/>
  <c r="F53" i="3"/>
  <c r="F54" i="3"/>
  <c r="F55" i="3"/>
  <c r="F56" i="3"/>
  <c r="F57" i="3"/>
  <c r="F58" i="3"/>
  <c r="F59" i="3"/>
  <c r="F60" i="3"/>
  <c r="F61" i="3"/>
  <c r="F62" i="3"/>
  <c r="F64" i="3"/>
  <c r="F65" i="3"/>
  <c r="F66" i="3"/>
  <c r="F68" i="3"/>
  <c r="F69" i="3"/>
  <c r="F6" i="3"/>
  <c r="E37" i="3"/>
  <c r="F37" i="3" s="1"/>
  <c r="D37" i="3"/>
  <c r="D63" i="3" l="1"/>
  <c r="E5" i="3" l="1"/>
  <c r="E63" i="3" l="1"/>
  <c r="F63" i="3" s="1"/>
  <c r="D5" i="3" l="1"/>
  <c r="F5" i="3" s="1"/>
  <c r="E34" i="3" l="1"/>
  <c r="E52" i="3" l="1"/>
  <c r="D52" i="3"/>
  <c r="D34" i="3"/>
  <c r="F34" i="3" s="1"/>
  <c r="F52" i="3" l="1"/>
  <c r="E33" i="3"/>
  <c r="D33" i="3"/>
  <c r="F33" i="3" l="1"/>
  <c r="E32" i="3"/>
  <c r="D32" i="3"/>
  <c r="F32" i="3" l="1"/>
  <c r="D4" i="3"/>
  <c r="E4" i="3"/>
  <c r="F4" i="3" l="1"/>
</calcChain>
</file>

<file path=xl/sharedStrings.xml><?xml version="1.0" encoding="utf-8"?>
<sst xmlns="http://schemas.openxmlformats.org/spreadsheetml/2006/main" count="208" uniqueCount="143">
  <si>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</si>
  <si>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</si>
  <si>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</si>
  <si>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муниципальных округов</t>
  </si>
  <si>
    <t>Субсидии бюджетам муниципальных округов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бюджетов</t>
  </si>
  <si>
    <t>Наименование показателя</t>
  </si>
  <si>
    <t>Код строки</t>
  </si>
  <si>
    <t>Код дохода по бюджетной классификации</t>
  </si>
  <si>
    <t>Х</t>
  </si>
  <si>
    <t xml:space="preserve">          в том числе: 
НАЛОГОВЫЕ И НЕНАЛОГОВЫЕ ДОХОДЫ</t>
  </si>
  <si>
    <t>000 1 00 00000 00 0000 000</t>
  </si>
  <si>
    <t>Налог на доходы физических лиц</t>
  </si>
  <si>
    <t>000 1 01 02000 01 0000 110</t>
  </si>
  <si>
    <t>Акцизы по подакцизным товарам (продукции), производимым на территории Российской Федерации</t>
  </si>
  <si>
    <t>000 1 03 02000 01 0000 110</t>
  </si>
  <si>
    <t>Единый налог на вмененный доход для отдельных видов деятельности</t>
  </si>
  <si>
    <t>Единый сельскохозяйственный налог</t>
  </si>
  <si>
    <t>000 1 05 03010 01 0000 110</t>
  </si>
  <si>
    <t>Налог, взимаемый в связи с применением патентной системы налогообложения</t>
  </si>
  <si>
    <t>000 1 05 04000 02 0000 110</t>
  </si>
  <si>
    <t>Налог на имущество физических лиц</t>
  </si>
  <si>
    <t>000 1 06 01000 00 0000 110</t>
  </si>
  <si>
    <t>000 1 08 00000 00 0000 000</t>
  </si>
  <si>
    <t>000 1 09 00000 00 0000 000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</si>
  <si>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</si>
  <si>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000 1 11 05010 00 0000 120</t>
  </si>
  <si>
    <t>000 1 11 05020 00 0000 120</t>
  </si>
  <si>
    <t>000 1 11 05030 00 0000 120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</si>
  <si>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</si>
  <si>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000 1 11 05070 00 0000 120</t>
  </si>
  <si>
    <t>Плата по соглашениям об установлении сервитута в отношении земельных участков, находящихся в государственной или муниципальной собственности</t>
  </si>
  <si>
    <t>000 1 11 05300 00 0000 120</t>
  </si>
  <si>
    <t>000 1 11 09040 00 0000 120</t>
  </si>
  <si>
    <t>000 1 12 00000 00 0000 000</t>
  </si>
  <si>
    <t>Прочие доходы от компенсации затрат бюджетов муниципальных округов</t>
  </si>
  <si>
    <t>000 1 13 02994 14 0000 130</t>
  </si>
  <si>
    <t>Доходы от продажи земельных участков, государственная собственность на которые не разграничена и которые расположены в границах муниципальных округов</t>
  </si>
  <si>
    <t>000 1 14 06012 14 0000 430</t>
  </si>
  <si>
    <t>Доходы от продажи земельных участков, находящихся в собственности муниципальных округов (за исключением земельных участков муниципальных бюджетных и автономных учреждений)</t>
  </si>
  <si>
    <t>000 1 14 06024 14 0000 430</t>
  </si>
  <si>
    <t>000 1 14 06312 14 0000 430</t>
  </si>
  <si>
    <t>Доходы от приватизации имущества, находящегося в собственности муниципальных округов, в части приватизации нефинансовых активов имущества казны</t>
  </si>
  <si>
    <t>000 1 14 13040 14 0000 410</t>
  </si>
  <si>
    <t>000 1 16 00000 00 0000 000</t>
  </si>
  <si>
    <t>000 1 17 00000 00 0000 000</t>
  </si>
  <si>
    <t>БЕЗВОЗМЕЗДНЫЕ ПОСТУПЛЕНИЯ</t>
  </si>
  <si>
    <t>000 2 00 00000 00 0000 000</t>
  </si>
  <si>
    <t>БЕЗВОЗМЕЗДНЫЕ ПОСТУПЛЕНИЯ ОТ ДРУГИХ БЮДЖЕТОВ БЮДЖЕТНОЙ СИСТЕМЫ РОССИЙСКОЙ ФЕДЕРАЦИИ</t>
  </si>
  <si>
    <t>000 2 02 00000 00 0000 000</t>
  </si>
  <si>
    <t>Дотации бюджетам бюджетной системы Российской Федерации</t>
  </si>
  <si>
    <t>000 2 02 10000 00 0000 150</t>
  </si>
  <si>
    <t>Субсидии бюджетам бюджетной системы Российской Федерации (межбюджетные субсидии)</t>
  </si>
  <si>
    <t>000 2 02 20000 00 0000 150</t>
  </si>
  <si>
    <t>Субсидии бюджетам муниципальных округов на софинансирование капитальных вложений в объекты муниципальной собственности</t>
  </si>
  <si>
    <t>000 2 02 20077 14 0000 150</t>
  </si>
  <si>
    <t>000 2 02 20299 14 0000 150</t>
  </si>
  <si>
    <t>000 2 02 20302 14 0000 150</t>
  </si>
  <si>
    <t>Субсидии бюджетам муниципальных округов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</si>
  <si>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000 2 02 25304 14 0000 150</t>
  </si>
  <si>
    <t>Субсидии бюджетам муниципальных округов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</si>
  <si>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000 2 02 25467 14 0000 150</t>
  </si>
  <si>
    <t>Субсидии бюджетам муниципальных округов на реализацию мероприятий по обеспечению жильем молодых семей</t>
  </si>
  <si>
    <t>000 2 02 25497 14 0000 150</t>
  </si>
  <si>
    <t>Субсидии бюджетам муниципальных округов на поддержку отрасли культуры</t>
  </si>
  <si>
    <t>000 2 02 25519 14 0000 150</t>
  </si>
  <si>
    <t>000 2 02 25555 14 0000 150</t>
  </si>
  <si>
    <t>Прочие субсидии бюджетам муниципальных округов</t>
  </si>
  <si>
    <t>000 2 02 29999 14 0000 150</t>
  </si>
  <si>
    <t>Субвенции бюджетам бюджетной системы Российской Федерации</t>
  </si>
  <si>
    <t>000 2 02 30000 00 0000 150</t>
  </si>
  <si>
    <t>Субвенции бюджетам муниципальных округов на выполнение передаваемых полномочий субъектов Российской Федерации</t>
  </si>
  <si>
    <t>000 2 02 30024 14 0000 150</t>
  </si>
  <si>
    <t>Субвенции бюджетам муниципальных округов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</si>
  <si>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000 2 02 30029 14 0000 150</t>
  </si>
  <si>
    <t>Субвенции бюджетам муниципальных округов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</si>
  <si>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000 2 02 35082 14 0000 150</t>
  </si>
  <si>
    <t>000 2 02 35118 14 0000 150</t>
  </si>
  <si>
    <t>Субвенции бюджетам муниципальных округов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</si>
  <si>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000 2 02 35120 14 0000 150</t>
  </si>
  <si>
    <t>000 2 02 35303 14 0000 150</t>
  </si>
  <si>
    <t>Субвенции бюджетам муниципальных округов на стимулирование развития приоритетных подотраслей агропромышленного комплекса и развитие малых форм хозяйствования</t>
  </si>
  <si>
    <t>000 2 02 35502 14 0000 150</t>
  </si>
  <si>
    <t>Субвенции бюджетам муниципальных округов на поддержку сельскохозяйственного производства по отдельным подотраслям растениеводства и животноводства</t>
  </si>
  <si>
    <t>000 2 02 35508 14 0000 150</t>
  </si>
  <si>
    <t>000 2 02 40000 00 0000 150</t>
  </si>
  <si>
    <t>ПРОЧИЕ БЕЗВОЗМЕЗДНЫЕ ПОСТУПЛЕНИЯ</t>
  </si>
  <si>
    <t>000 2 07 00000 00 0000 000</t>
  </si>
  <si>
    <t>ВОЗВРАТ ОСТАТКОВ СУБСИДИЙ, СУБВЕНЦИЙ И ИНЫХ МЕЖБЮДЖЕТНЫХ ТРАНСФЕРТОВ, ИМЕЮЩИХ ЦЕЛЕВОЕ НАЗНАЧЕНИЕ, ПРОШЛЫХ ЛЕТ</t>
  </si>
  <si>
    <t>000 2 19 00000 00 0000 000</t>
  </si>
  <si>
    <t>тыс.руб.</t>
  </si>
  <si>
    <t xml:space="preserve">Государственная пошлина </t>
  </si>
  <si>
    <t>Задолженность и перерасчеты по отмененным налогам, сборам и иным обязательным платежам</t>
  </si>
  <si>
    <t>Штрафы, санкции, возмещение ущерба</t>
  </si>
  <si>
    <t>Прочие неналоговые доходы</t>
  </si>
  <si>
    <t>Платежи при пользовании природными ресурсами</t>
  </si>
  <si>
    <t>ИНЫЕ МЕЖБЮДЖЕТНЫЕ ТРАНСФЕРТЫ</t>
  </si>
  <si>
    <t>Виноградова А. М.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</si>
  <si>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</si>
  <si>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000 2 18 00000 00 0000 000</t>
  </si>
  <si>
    <t>%  исполнения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</si>
  <si>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 земельных участках, находящихся в собственности муниципальных округов, и на землях или земельных участках, государственная собственность на которые не разграничена</t>
  </si>
  <si>
    <t>000 1 11 09080 14 0000 120</t>
  </si>
  <si>
    <t>Налог, взимаемый в связи с применением упрощенной системы налогообложения</t>
  </si>
  <si>
    <t>000 1 05 01000 00 0000 110</t>
  </si>
  <si>
    <t>000 1 05 02000 02 0000 110</t>
  </si>
  <si>
    <t>000 1 06 06000 00 0000 110</t>
  </si>
  <si>
    <t xml:space="preserve">Земельный налог </t>
  </si>
  <si>
    <t>БЕЗВОЗМЕЗДНЫЕ ПОСТУПЛЕНИЯ ОТ НЕГОСУДАРСТВЕННЫХ ОРГАНИЗАЦИЙ</t>
  </si>
  <si>
    <t>000 2 04 00000 00 0000 000</t>
  </si>
  <si>
    <t>000 2 02 49999 14 0000 150</t>
  </si>
  <si>
    <t>Дотации бюджетам муниципальных округов на выравнивание бюджетной обеспеченности из бюджета субъекта Российской Федерации</t>
  </si>
  <si>
    <t>000 2 02 15001 14 0000 150</t>
  </si>
  <si>
    <t>Дотации бюджетам муниципальных округов на поддержку мер по обеспечению сбалансированности бюджетов</t>
  </si>
  <si>
    <t>000 2 02 15002 14 0000 150</t>
  </si>
  <si>
    <t>010</t>
  </si>
  <si>
    <t>Субсидии бюджетам на поддержку государственных программ субъектов Российской Федерации и муниципальных программ формирования современной городской среды</t>
  </si>
  <si>
    <t>Единая субвенция бюджетам муниципальных округов</t>
  </si>
  <si>
    <t>000 2 02 39998 14 0000 150</t>
  </si>
  <si>
    <t>Прочие межбюджетные трансферты, передаваемые бюджетам муниципальных округов</t>
  </si>
  <si>
    <t>ДОХОДЫ БЮДЖЕТА - всего</t>
  </si>
  <si>
    <t>Субсидии бюджетам муниципальных округов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</si>
  <si>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000 2 02 20216 14 0000 150</t>
  </si>
  <si>
    <t>Иные межбюджетные трансферты на проведение мероприятий по обеспечению деятельности советников директора по воспитанию и взаимодействию с детскими общеcтвенными объединениями в общеобразовательных организациях</t>
  </si>
  <si>
    <t>000 2 02 45179 14 0000 150</t>
  </si>
  <si>
    <t>000 1 14 02040 14 0000 410</t>
  </si>
  <si>
    <t>Доходы от реализации имущества, находящегося в собственности муниципальных округов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</si>
  <si>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Заместитель главы администрации - начальник финансового управления</t>
  </si>
  <si>
    <t>План по бюджету на 2023 год</t>
  </si>
  <si>
    <t>Субсидии бюджетам муниципальных округов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средств, поступивших от публично-правовой компании "Фонд развития территорий"</t>
  </si>
  <si>
    <t>Субвенции бюджетам муниципальных округов на осуществление первичного воинского учета органами местного самоуправления поселений, муниципальных и городских округов</t>
  </si>
  <si>
    <t>Субвенции бюджетам муниципальных округов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</si>
  <si>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000 2 02 25590 14 0000 150</t>
  </si>
  <si>
    <t>Субсидии бюджетам муниципальных округов на техническое оснащение региональных и муниципальных музеев</t>
  </si>
  <si>
    <t>000 2 02 35014 14 0000 150</t>
  </si>
  <si>
    <t>Субвенции на стимулирование увеличения производства картофеля и овощей</t>
  </si>
  <si>
    <t>000 2 02 25599 14 0000 150</t>
  </si>
  <si>
    <t>Субсидии на подготовку проектов межевания земельных участков и на проведение кадастровых работ</t>
  </si>
  <si>
    <t>Субсидии бюджетам муниципальных округов на государственную поддержку малого и среднего предпринимательства, а также физических лиц, применяющих специальный налоговый режим "Налог на профессиональный доход", в субъектах Российской Федерации</t>
  </si>
  <si>
    <t>000 2 02 25527 14 0000 150</t>
  </si>
  <si>
    <t>Исполнение бюджета Балахнинского муниципального округа по доходам на 01.12.2023 г.</t>
  </si>
  <si>
    <t>Факт исполнения на 01.12.2023 г.</t>
  </si>
  <si>
    <t>000 2 02 20303 14 0000 150</t>
  </si>
  <si>
    <t>Субсидии бюджетам муниципальных округов на обеспечение мероприятий по модернизации систем коммунальной инфраструктуры за счет средств бюджетов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</si>
</sst>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[$-10419]#,##0.0"/>
    <numFmt numFmtId="165" formatCode="?"/>
    <numFmt numFmtId="166" formatCode="#,##0.0"/>
    <numFmt numFmtId="167" formatCode="#,##0.0000"/>
  </numFmts>
  <fonts count="8" x14ac:knownFonts="1">
    <font>
      <sz val="10"/>
      <name val="Arial"/>
    </font>
    <font>
      <sz val="14"/>
      <color indexed="9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color indexed="9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20"/>
      <color indexed="9"/>
      <name val="Times New Roman"/>
      <family val="1"/>
      <charset val="204"/>
    </font>
    <font>
      <sz val="8"/>
      <name val="Arial"/>
      <family val="2"/>
      <charset val="204"/>
    </font>
    <font>
      <sz val="14"/>
      <name val="Arial Cy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4" fillId="0" borderId="0" xfId="0" applyFont="1" applyFill="1"/>
    <xf numFmtId="0" fontId="2" fillId="0" borderId="1" xfId="0" applyFont="1" applyFill="1" applyBorder="1" applyAlignment="1" applyProtection="1">
      <alignment horizontal="center" vertical="top" wrapText="1"/>
      <protection locked="0"/>
    </xf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2" fillId="0" borderId="0" xfId="0" applyFont="1" applyFill="1"/>
    <xf numFmtId="0" fontId="2" fillId="0" borderId="0" xfId="0" applyFont="1" applyFill="1"/>
    <xf numFmtId="0" fontId="2" fillId="0" borderId="1" xfId="0" applyFont="1" applyFill="1" applyBorder="1" applyAlignment="1" applyProtection="1">
      <alignment horizontal="center" wrapText="1" readingOrder="1"/>
      <protection locked="0"/>
    </xf>
    <xf numFmtId="49" fontId="2" fillId="0" borderId="1" xfId="0" applyNumberFormat="1" applyFont="1" applyBorder="1" applyAlignment="1">
      <alignment horizontal="center"/>
    </xf>
    <xf numFmtId="0" fontId="3" fillId="0" borderId="1" xfId="0" applyFont="1" applyFill="1" applyBorder="1" applyAlignment="1" applyProtection="1">
      <alignment horizontal="left" wrapText="1" readingOrder="1"/>
      <protection locked="0"/>
    </xf>
    <xf numFmtId="0" fontId="1" fillId="0" borderId="1" xfId="0" applyFont="1" applyFill="1" applyBorder="1" applyAlignment="1" applyProtection="1">
      <alignment horizontal="left" wrapText="1" readingOrder="1"/>
      <protection locked="0"/>
    </xf>
    <xf numFmtId="0" fontId="2" fillId="0" borderId="1" xfId="0" applyFont="1" applyBorder="1" applyAlignment="1" applyProtection="1">
      <alignment horizontal="left" wrapText="1" readingOrder="1"/>
      <protection locked="0"/>
    </xf>
    <xf numFmtId="0" fontId="2" fillId="0" borderId="1" xfId="0" applyFont="1" applyFill="1" applyBorder="1" applyAlignment="1" applyProtection="1">
      <alignment horizontal="left" wrapText="1" readingOrder="1"/>
      <protection locked="0"/>
    </xf>
    <xf numFmtId="0" fontId="4" fillId="0" borderId="1" xfId="0" applyFont="1" applyFill="1" applyBorder="1" applyAlignment="1" applyProtection="1">
      <alignment horizontal="left" wrapText="1" readingOrder="1"/>
      <protection locked="0"/>
    </xf>
    <xf numFmtId="0" fontId="4" fillId="0" borderId="1" xfId="0" applyFont="1" applyFill="1" applyBorder="1" applyAlignment="1" applyProtection="1">
      <alignment horizontal="center" wrapText="1" readingOrder="1"/>
      <protection locked="0"/>
    </xf>
    <xf numFmtId="0" fontId="2" fillId="0" borderId="0" xfId="0" applyFont="1" applyFill="1"/>
    <xf numFmtId="0" fontId="2" fillId="0" borderId="0" xfId="0" applyFont="1" applyFill="1"/>
    <xf numFmtId="49" fontId="2" fillId="0" borderId="1" xfId="0" applyNumberFormat="1" applyFont="1" applyBorder="1" applyAlignment="1">
      <alignment horizontal="left" wrapText="1"/>
    </xf>
    <xf numFmtId="49" fontId="2" fillId="0" borderId="1" xfId="0" applyNumberFormat="1" applyFont="1" applyBorder="1" applyAlignment="1">
      <alignment horizontal="center" wrapText="1"/>
    </xf>
    <xf numFmtId="165" fontId="2" fillId="0" borderId="1" xfId="0" applyNumberFormat="1" applyFont="1" applyBorder="1" applyAlignment="1">
      <alignment horizontal="left" wrapText="1"/>
    </xf>
    <xf numFmtId="49" fontId="4" fillId="0" borderId="1" xfId="0" applyNumberFormat="1" applyFont="1" applyBorder="1" applyAlignment="1">
      <alignment horizontal="center" wrapText="1"/>
    </xf>
    <xf numFmtId="49" fontId="7" fillId="0" borderId="1" xfId="0" applyNumberFormat="1" applyFont="1" applyBorder="1" applyAlignment="1">
      <alignment horizontal="center" wrapText="1"/>
    </xf>
    <xf numFmtId="0" fontId="2" fillId="0" borderId="1" xfId="0" applyFont="1" applyFill="1" applyBorder="1" applyAlignment="1" applyProtection="1">
      <alignment horizontal="center" vertical="center" wrapText="1" readingOrder="1"/>
      <protection locked="0"/>
    </xf>
    <xf numFmtId="0" fontId="2" fillId="0" borderId="0" xfId="0" applyFont="1" applyFill="1"/>
    <xf numFmtId="0" fontId="2" fillId="0" borderId="0" xfId="0" applyFont="1" applyFill="1"/>
    <xf numFmtId="166" fontId="4" fillId="0" borderId="0" xfId="0" applyNumberFormat="1" applyFont="1" applyFill="1"/>
    <xf numFmtId="167" fontId="4" fillId="0" borderId="0" xfId="0" applyNumberFormat="1" applyFont="1" applyFill="1"/>
    <xf numFmtId="49" fontId="2" fillId="0" borderId="2" xfId="0" applyNumberFormat="1" applyFont="1" applyBorder="1" applyAlignment="1" applyProtection="1">
      <alignment horizontal="left" vertical="center" wrapText="1"/>
    </xf>
    <xf numFmtId="0" fontId="2" fillId="0" borderId="0" xfId="0" applyFont="1" applyFill="1"/>
    <xf numFmtId="0" fontId="4" fillId="0" borderId="0" xfId="0" applyFont="1" applyFill="1" applyAlignment="1" applyProtection="1">
      <alignment vertical="center" wrapText="1" readingOrder="1"/>
      <protection locked="0"/>
    </xf>
    <xf numFmtId="0" fontId="2" fillId="0" borderId="0" xfId="0" applyFont="1" applyFill="1" applyAlignment="1">
      <alignment readingOrder="1"/>
    </xf>
    <xf numFmtId="166" fontId="2" fillId="0" borderId="0" xfId="0" applyNumberFormat="1" applyFont="1" applyFill="1" applyAlignment="1">
      <alignment readingOrder="1"/>
    </xf>
    <xf numFmtId="166" fontId="2" fillId="0" borderId="0" xfId="0" applyNumberFormat="1" applyFont="1" applyFill="1" applyAlignment="1">
      <alignment horizontal="center"/>
    </xf>
    <xf numFmtId="0" fontId="5" fillId="0" borderId="0" xfId="0" applyFont="1" applyFill="1" applyAlignment="1" applyProtection="1">
      <alignment horizontal="center" wrapText="1" readingOrder="1"/>
      <protection locked="0"/>
    </xf>
    <xf numFmtId="164" fontId="2" fillId="0" borderId="1" xfId="0" applyNumberFormat="1" applyFont="1" applyFill="1" applyBorder="1" applyAlignment="1" applyProtection="1">
      <alignment horizontal="center" wrapText="1" readingOrder="1"/>
      <protection locked="0"/>
    </xf>
    <xf numFmtId="164" fontId="4" fillId="0" borderId="1" xfId="0" applyNumberFormat="1" applyFont="1" applyFill="1" applyBorder="1" applyAlignment="1" applyProtection="1">
      <alignment horizontal="center" wrapText="1" readingOrder="1"/>
      <protection locked="0"/>
    </xf>
    <xf numFmtId="0" fontId="2" fillId="0" borderId="1" xfId="0" applyFont="1" applyBorder="1" applyAlignment="1" applyProtection="1">
      <alignment horizontal="center" wrapText="1" readingOrder="1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FF"/>
      <rgbColor rgb="00000000"/>
      <rgbColor rgb="00FFEBCD"/>
      <rgbColor rgb="00FFFFFF"/>
      <rgbColor rgb="008B0000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76"/>
  <sheetViews>
    <sheetView tabSelected="1" zoomScale="60" zoomScaleNormal="60" workbookViewId="0">
      <selection activeCell="I4" sqref="I4"/>
    </sheetView>
  </sheetViews>
  <sheetFormatPr defaultColWidth="9.1796875" defaultRowHeight="17.75" x14ac:dyDescent="0.35"/>
  <cols>
    <col min="1" max="1" width="126" style="4" customWidth="1"/>
    <col min="2" max="2" width="10.81640625" style="4" customWidth="1"/>
    <col min="3" max="3" width="36.453125" style="28" customWidth="1"/>
    <col min="4" max="4" width="23" style="3" customWidth="1"/>
    <col min="5" max="5" width="21.7265625" style="3" customWidth="1"/>
    <col min="6" max="6" width="18.81640625" style="3" customWidth="1"/>
    <col min="7" max="7" width="9.1796875" style="4"/>
    <col min="8" max="9" width="15.1796875" style="4" customWidth="1"/>
    <col min="10" max="11" width="30.54296875" style="4" customWidth="1"/>
    <col min="12" max="16384" width="9.1796875" style="4"/>
  </cols>
  <sheetData>
    <row r="1" spans="1:9" ht="42.05" customHeight="1" x14ac:dyDescent="0.45">
      <c r="A1" s="33" t="s">
        <v>139</v>
      </c>
      <c r="B1" s="33"/>
      <c r="C1" s="33"/>
      <c r="D1" s="33"/>
      <c r="E1" s="33"/>
      <c r="F1" s="33"/>
    </row>
    <row r="2" spans="1:9" ht="42.05" customHeight="1" x14ac:dyDescent="0.35">
      <c r="A2" s="29"/>
      <c r="B2" s="30"/>
      <c r="C2" s="30"/>
      <c r="D2" s="31"/>
      <c r="E2" s="32"/>
      <c r="F2" s="3" t="s">
        <v>89</v>
      </c>
    </row>
    <row r="3" spans="1:9" ht="56.3" customHeight="1" x14ac:dyDescent="0.35">
      <c r="A3" s="22" t="s">
        <v>5</v>
      </c>
      <c r="B3" s="22" t="s">
        <v>6</v>
      </c>
      <c r="C3" s="22" t="s">
        <v>7</v>
      </c>
      <c r="D3" s="2" t="s">
        <v>127</v>
      </c>
      <c r="E3" s="2" t="s">
        <v>140</v>
      </c>
      <c r="F3" s="2" t="s">
        <v>99</v>
      </c>
    </row>
    <row r="4" spans="1:9" s="1" customFormat="1" ht="46.5" customHeight="1" x14ac:dyDescent="0.35">
      <c r="A4" s="9" t="s">
        <v>119</v>
      </c>
      <c r="B4" s="20" t="s">
        <v>114</v>
      </c>
      <c r="C4" s="14" t="s">
        <v>8</v>
      </c>
      <c r="D4" s="35">
        <f>D5+D32</f>
        <v>2906563.6999999997</v>
      </c>
      <c r="E4" s="35">
        <f>E5+E32</f>
        <v>2471338.4</v>
      </c>
      <c r="F4" s="35">
        <f>E4/D4%</f>
        <v>85.026122083613714</v>
      </c>
      <c r="H4" s="25"/>
      <c r="I4" s="25"/>
    </row>
    <row r="5" spans="1:9" s="1" customFormat="1" ht="46.5" customHeight="1" x14ac:dyDescent="0.35">
      <c r="A5" s="9" t="s">
        <v>9</v>
      </c>
      <c r="B5" s="20" t="s">
        <v>114</v>
      </c>
      <c r="C5" s="14" t="s">
        <v>10</v>
      </c>
      <c r="D5" s="35">
        <f>SUM(D6:D31)</f>
        <v>1016336.1</v>
      </c>
      <c r="E5" s="35">
        <f>SUM(E6:E31)</f>
        <v>887549.39999999991</v>
      </c>
      <c r="F5" s="35">
        <f t="shared" ref="F5:F66" si="0">E5/D5%</f>
        <v>87.328335577177668</v>
      </c>
      <c r="H5" s="25"/>
    </row>
    <row r="6" spans="1:9" ht="33.049999999999997" customHeight="1" x14ac:dyDescent="0.35">
      <c r="A6" s="10" t="s">
        <v>11</v>
      </c>
      <c r="B6" s="18" t="s">
        <v>114</v>
      </c>
      <c r="C6" s="7" t="s">
        <v>12</v>
      </c>
      <c r="D6" s="34">
        <v>655898.1</v>
      </c>
      <c r="E6" s="34">
        <v>586107.30000000005</v>
      </c>
      <c r="F6" s="34">
        <f>E6/D6%</f>
        <v>89.359505691509099</v>
      </c>
    </row>
    <row r="7" spans="1:9" ht="33.049999999999997" customHeight="1" x14ac:dyDescent="0.35">
      <c r="A7" s="10" t="s">
        <v>13</v>
      </c>
      <c r="B7" s="18" t="s">
        <v>114</v>
      </c>
      <c r="C7" s="7" t="s">
        <v>14</v>
      </c>
      <c r="D7" s="34">
        <v>21122.3</v>
      </c>
      <c r="E7" s="34">
        <v>22780.5</v>
      </c>
      <c r="F7" s="34">
        <f t="shared" ref="F7:F69" si="1">E7/D7%</f>
        <v>107.8504708294078</v>
      </c>
    </row>
    <row r="8" spans="1:9" s="6" customFormat="1" ht="33.049999999999997" customHeight="1" x14ac:dyDescent="0.35">
      <c r="A8" s="10" t="s">
        <v>102</v>
      </c>
      <c r="B8" s="18" t="s">
        <v>114</v>
      </c>
      <c r="C8" s="7" t="s">
        <v>103</v>
      </c>
      <c r="D8" s="34">
        <v>51642.9</v>
      </c>
      <c r="E8" s="34">
        <v>56060.4</v>
      </c>
      <c r="F8" s="34">
        <f t="shared" si="1"/>
        <v>108.55393481001262</v>
      </c>
    </row>
    <row r="9" spans="1:9" ht="33.049999999999997" customHeight="1" x14ac:dyDescent="0.35">
      <c r="A9" s="10" t="s">
        <v>15</v>
      </c>
      <c r="B9" s="18" t="s">
        <v>114</v>
      </c>
      <c r="C9" s="7" t="s">
        <v>104</v>
      </c>
      <c r="D9" s="34">
        <v>0</v>
      </c>
      <c r="E9" s="34">
        <v>-182.6</v>
      </c>
      <c r="F9" s="34">
        <v>0</v>
      </c>
    </row>
    <row r="10" spans="1:9" ht="33.049999999999997" customHeight="1" x14ac:dyDescent="0.35">
      <c r="A10" s="10" t="s">
        <v>16</v>
      </c>
      <c r="B10" s="18" t="s">
        <v>114</v>
      </c>
      <c r="C10" s="7" t="s">
        <v>17</v>
      </c>
      <c r="D10" s="34">
        <v>5</v>
      </c>
      <c r="E10" s="34">
        <v>-0.1</v>
      </c>
      <c r="F10" s="34">
        <f t="shared" si="1"/>
        <v>-2</v>
      </c>
    </row>
    <row r="11" spans="1:9" ht="33.049999999999997" customHeight="1" x14ac:dyDescent="0.35">
      <c r="A11" s="10" t="s">
        <v>18</v>
      </c>
      <c r="B11" s="18" t="s">
        <v>114</v>
      </c>
      <c r="C11" s="7" t="s">
        <v>19</v>
      </c>
      <c r="D11" s="34">
        <v>14802</v>
      </c>
      <c r="E11" s="34">
        <v>6210</v>
      </c>
      <c r="F11" s="34">
        <f t="shared" si="1"/>
        <v>41.953790028374542</v>
      </c>
    </row>
    <row r="12" spans="1:9" ht="33.049999999999997" customHeight="1" x14ac:dyDescent="0.35">
      <c r="A12" s="10" t="s">
        <v>20</v>
      </c>
      <c r="B12" s="18" t="s">
        <v>114</v>
      </c>
      <c r="C12" s="7" t="s">
        <v>21</v>
      </c>
      <c r="D12" s="34">
        <v>53313.8</v>
      </c>
      <c r="E12" s="34">
        <v>44115.199999999997</v>
      </c>
      <c r="F12" s="34">
        <f t="shared" si="1"/>
        <v>82.746305834511872</v>
      </c>
    </row>
    <row r="13" spans="1:9" s="6" customFormat="1" ht="33.049999999999997" customHeight="1" x14ac:dyDescent="0.35">
      <c r="A13" s="10" t="s">
        <v>106</v>
      </c>
      <c r="B13" s="18" t="s">
        <v>114</v>
      </c>
      <c r="C13" s="7" t="s">
        <v>105</v>
      </c>
      <c r="D13" s="34">
        <v>76475.3</v>
      </c>
      <c r="E13" s="34">
        <v>46102.7</v>
      </c>
      <c r="F13" s="34">
        <f t="shared" si="1"/>
        <v>60.284431705400301</v>
      </c>
    </row>
    <row r="14" spans="1:9" ht="33.049999999999997" customHeight="1" x14ac:dyDescent="0.35">
      <c r="A14" s="10" t="s">
        <v>90</v>
      </c>
      <c r="B14" s="18" t="s">
        <v>114</v>
      </c>
      <c r="C14" s="7" t="s">
        <v>22</v>
      </c>
      <c r="D14" s="34">
        <v>12499</v>
      </c>
      <c r="E14" s="34">
        <v>8592.4</v>
      </c>
      <c r="F14" s="34">
        <f t="shared" si="1"/>
        <v>68.744699575966081</v>
      </c>
    </row>
    <row r="15" spans="1:9" ht="33.049999999999997" customHeight="1" x14ac:dyDescent="0.35">
      <c r="A15" s="10" t="s">
        <v>91</v>
      </c>
      <c r="B15" s="18" t="s">
        <v>114</v>
      </c>
      <c r="C15" s="7" t="s">
        <v>23</v>
      </c>
      <c r="D15" s="34">
        <v>0</v>
      </c>
      <c r="E15" s="34">
        <v>0</v>
      </c>
      <c r="F15" s="34">
        <v>0</v>
      </c>
    </row>
    <row r="16" spans="1:9" ht="67.599999999999994" customHeight="1" x14ac:dyDescent="0.35">
      <c r="A16" s="10" t="s">
        <v>24</v>
      </c>
      <c r="B16" s="18" t="s">
        <v>114</v>
      </c>
      <c r="C16" s="7" t="s">
        <v>25</v>
      </c>
      <c r="D16" s="34">
        <v>39222.699999999997</v>
      </c>
      <c r="E16" s="34">
        <v>19728.3</v>
      </c>
      <c r="F16" s="34">
        <f t="shared" si="1"/>
        <v>50.298169172443508</v>
      </c>
    </row>
    <row r="17" spans="1:6" ht="72" customHeight="1" x14ac:dyDescent="0.35">
      <c r="A17" s="10" t="s">
        <v>0</v>
      </c>
      <c r="B17" s="18" t="s">
        <v>114</v>
      </c>
      <c r="C17" s="7" t="s">
        <v>26</v>
      </c>
      <c r="D17" s="34">
        <v>566.79999999999995</v>
      </c>
      <c r="E17" s="34">
        <v>691</v>
      </c>
      <c r="F17" s="34">
        <f t="shared" si="1"/>
        <v>121.91249117854625</v>
      </c>
    </row>
    <row r="18" spans="1:6" ht="74.95" customHeight="1" x14ac:dyDescent="0.35">
      <c r="A18" s="10" t="s">
        <v>1</v>
      </c>
      <c r="B18" s="18" t="s">
        <v>114</v>
      </c>
      <c r="C18" s="7" t="s">
        <v>27</v>
      </c>
      <c r="D18" s="34">
        <v>384.5</v>
      </c>
      <c r="E18" s="34">
        <v>2040.2</v>
      </c>
      <c r="F18" s="34">
        <f t="shared" si="1"/>
        <v>530.61118335500646</v>
      </c>
    </row>
    <row r="19" spans="1:6" ht="51.05" customHeight="1" x14ac:dyDescent="0.35">
      <c r="A19" s="10" t="s">
        <v>28</v>
      </c>
      <c r="B19" s="18" t="s">
        <v>114</v>
      </c>
      <c r="C19" s="7" t="s">
        <v>29</v>
      </c>
      <c r="D19" s="34">
        <v>7197.1</v>
      </c>
      <c r="E19" s="34">
        <v>4037.5</v>
      </c>
      <c r="F19" s="34">
        <f t="shared" si="1"/>
        <v>56.098984313126117</v>
      </c>
    </row>
    <row r="20" spans="1:6" ht="51.05" customHeight="1" x14ac:dyDescent="0.35">
      <c r="A20" s="10" t="s">
        <v>30</v>
      </c>
      <c r="B20" s="18" t="s">
        <v>114</v>
      </c>
      <c r="C20" s="7" t="s">
        <v>31</v>
      </c>
      <c r="D20" s="34">
        <v>1.2</v>
      </c>
      <c r="E20" s="34">
        <v>1</v>
      </c>
      <c r="F20" s="34">
        <f t="shared" si="1"/>
        <v>83.333333333333329</v>
      </c>
    </row>
    <row r="21" spans="1:6" ht="80.5" customHeight="1" x14ac:dyDescent="0.35">
      <c r="A21" s="10" t="s">
        <v>2</v>
      </c>
      <c r="B21" s="18" t="s">
        <v>114</v>
      </c>
      <c r="C21" s="7" t="s">
        <v>32</v>
      </c>
      <c r="D21" s="34">
        <v>3693.6</v>
      </c>
      <c r="E21" s="34">
        <v>3863.3</v>
      </c>
      <c r="F21" s="34">
        <f t="shared" si="1"/>
        <v>104.59443361490146</v>
      </c>
    </row>
    <row r="22" spans="1:6" s="5" customFormat="1" ht="89.2" customHeight="1" x14ac:dyDescent="0.35">
      <c r="A22" s="11" t="s">
        <v>100</v>
      </c>
      <c r="B22" s="18" t="s">
        <v>114</v>
      </c>
      <c r="C22" s="36" t="s">
        <v>101</v>
      </c>
      <c r="D22" s="34">
        <v>625.20000000000005</v>
      </c>
      <c r="E22" s="34">
        <v>1011</v>
      </c>
      <c r="F22" s="34">
        <f t="shared" si="1"/>
        <v>161.70825335892513</v>
      </c>
    </row>
    <row r="23" spans="1:6" ht="38.950000000000003" customHeight="1" x14ac:dyDescent="0.35">
      <c r="A23" s="10" t="s">
        <v>94</v>
      </c>
      <c r="B23" s="18" t="s">
        <v>114</v>
      </c>
      <c r="C23" s="7" t="s">
        <v>33</v>
      </c>
      <c r="D23" s="34">
        <v>39633.199999999997</v>
      </c>
      <c r="E23" s="34">
        <v>41977.1</v>
      </c>
      <c r="F23" s="34">
        <f t="shared" si="1"/>
        <v>105.91398120767437</v>
      </c>
    </row>
    <row r="24" spans="1:6" ht="38.950000000000003" customHeight="1" x14ac:dyDescent="0.35">
      <c r="A24" s="10" t="s">
        <v>34</v>
      </c>
      <c r="B24" s="18" t="s">
        <v>114</v>
      </c>
      <c r="C24" s="7" t="s">
        <v>35</v>
      </c>
      <c r="D24" s="34">
        <v>17914.8</v>
      </c>
      <c r="E24" s="34">
        <v>18853.2</v>
      </c>
      <c r="F24" s="34">
        <f t="shared" si="1"/>
        <v>105.23812713510617</v>
      </c>
    </row>
    <row r="25" spans="1:6" s="23" customFormat="1" ht="88.55" customHeight="1" x14ac:dyDescent="0.35">
      <c r="A25" s="12" t="s">
        <v>125</v>
      </c>
      <c r="B25" s="18" t="s">
        <v>114</v>
      </c>
      <c r="C25" s="7" t="s">
        <v>124</v>
      </c>
      <c r="D25" s="34">
        <v>0</v>
      </c>
      <c r="E25" s="34">
        <v>62.1</v>
      </c>
      <c r="F25" s="34">
        <v>0</v>
      </c>
    </row>
    <row r="26" spans="1:6" ht="54" customHeight="1" x14ac:dyDescent="0.35">
      <c r="A26" s="10" t="s">
        <v>36</v>
      </c>
      <c r="B26" s="18" t="s">
        <v>114</v>
      </c>
      <c r="C26" s="7" t="s">
        <v>37</v>
      </c>
      <c r="D26" s="34">
        <v>4340.3999999999996</v>
      </c>
      <c r="E26" s="34">
        <v>3237.2</v>
      </c>
      <c r="F26" s="34">
        <f t="shared" si="1"/>
        <v>74.582987743065161</v>
      </c>
    </row>
    <row r="27" spans="1:6" ht="60.05" customHeight="1" x14ac:dyDescent="0.35">
      <c r="A27" s="10" t="s">
        <v>38</v>
      </c>
      <c r="B27" s="18" t="s">
        <v>114</v>
      </c>
      <c r="C27" s="7" t="s">
        <v>39</v>
      </c>
      <c r="D27" s="34">
        <v>0</v>
      </c>
      <c r="E27" s="34">
        <v>7299.7</v>
      </c>
      <c r="F27" s="34">
        <v>0</v>
      </c>
    </row>
    <row r="28" spans="1:6" ht="76.599999999999994" customHeight="1" x14ac:dyDescent="0.35">
      <c r="A28" s="10" t="s">
        <v>3</v>
      </c>
      <c r="B28" s="18" t="s">
        <v>114</v>
      </c>
      <c r="C28" s="7" t="s">
        <v>40</v>
      </c>
      <c r="D28" s="34">
        <v>2876.1</v>
      </c>
      <c r="E28" s="34">
        <v>8504.7000000000007</v>
      </c>
      <c r="F28" s="34">
        <f t="shared" si="1"/>
        <v>295.70251382079903</v>
      </c>
    </row>
    <row r="29" spans="1:6" ht="54" customHeight="1" x14ac:dyDescent="0.35">
      <c r="A29" s="10" t="s">
        <v>41</v>
      </c>
      <c r="B29" s="18" t="s">
        <v>114</v>
      </c>
      <c r="C29" s="7" t="s">
        <v>42</v>
      </c>
      <c r="D29" s="34">
        <v>7403.1</v>
      </c>
      <c r="E29" s="34">
        <v>1219.3</v>
      </c>
      <c r="F29" s="34">
        <f t="shared" si="1"/>
        <v>16.470127379070927</v>
      </c>
    </row>
    <row r="30" spans="1:6" ht="33.049999999999997" customHeight="1" x14ac:dyDescent="0.35">
      <c r="A30" s="10" t="s">
        <v>92</v>
      </c>
      <c r="B30" s="18" t="s">
        <v>114</v>
      </c>
      <c r="C30" s="7" t="s">
        <v>43</v>
      </c>
      <c r="D30" s="34">
        <v>6104.9</v>
      </c>
      <c r="E30" s="34">
        <v>4932.1000000000004</v>
      </c>
      <c r="F30" s="34">
        <f t="shared" si="1"/>
        <v>80.789202116332788</v>
      </c>
    </row>
    <row r="31" spans="1:6" ht="33.049999999999997" customHeight="1" x14ac:dyDescent="0.35">
      <c r="A31" s="10" t="s">
        <v>93</v>
      </c>
      <c r="B31" s="18" t="s">
        <v>114</v>
      </c>
      <c r="C31" s="7" t="s">
        <v>44</v>
      </c>
      <c r="D31" s="34">
        <v>614.1</v>
      </c>
      <c r="E31" s="34">
        <v>305.89999999999998</v>
      </c>
      <c r="F31" s="34">
        <f t="shared" si="1"/>
        <v>49.812734082397</v>
      </c>
    </row>
    <row r="32" spans="1:6" s="1" customFormat="1" ht="40.6" customHeight="1" x14ac:dyDescent="0.35">
      <c r="A32" s="9" t="s">
        <v>45</v>
      </c>
      <c r="B32" s="20" t="s">
        <v>114</v>
      </c>
      <c r="C32" s="14" t="s">
        <v>46</v>
      </c>
      <c r="D32" s="35">
        <f>D33+D67+D69+D68+D66</f>
        <v>1890227.5999999999</v>
      </c>
      <c r="E32" s="35">
        <f>E33+E67+E69+E68+E66</f>
        <v>1583789</v>
      </c>
      <c r="F32" s="35">
        <f t="shared" si="1"/>
        <v>83.78826973005792</v>
      </c>
    </row>
    <row r="33" spans="1:6" s="1" customFormat="1" ht="47.95" customHeight="1" x14ac:dyDescent="0.35">
      <c r="A33" s="9" t="s">
        <v>47</v>
      </c>
      <c r="B33" s="20" t="s">
        <v>114</v>
      </c>
      <c r="C33" s="14" t="s">
        <v>48</v>
      </c>
      <c r="D33" s="35">
        <f>D34+D37+D52+D63</f>
        <v>1886081.7</v>
      </c>
      <c r="E33" s="35">
        <f>E34+E37+E52+E63</f>
        <v>1580119.6</v>
      </c>
      <c r="F33" s="35">
        <f t="shared" si="1"/>
        <v>83.777897850342342</v>
      </c>
    </row>
    <row r="34" spans="1:6" s="1" customFormat="1" ht="37.5" customHeight="1" x14ac:dyDescent="0.35">
      <c r="A34" s="9" t="s">
        <v>49</v>
      </c>
      <c r="B34" s="20" t="s">
        <v>114</v>
      </c>
      <c r="C34" s="14" t="s">
        <v>50</v>
      </c>
      <c r="D34" s="35">
        <f>D35+D36</f>
        <v>305255.7</v>
      </c>
      <c r="E34" s="35">
        <f>E35+E36</f>
        <v>305255.7</v>
      </c>
      <c r="F34" s="35">
        <f t="shared" si="1"/>
        <v>100</v>
      </c>
    </row>
    <row r="35" spans="1:6" s="5" customFormat="1" ht="51.75" customHeight="1" x14ac:dyDescent="0.35">
      <c r="A35" s="12" t="s">
        <v>110</v>
      </c>
      <c r="B35" s="18" t="s">
        <v>114</v>
      </c>
      <c r="C35" s="8" t="s">
        <v>111</v>
      </c>
      <c r="D35" s="34">
        <v>259162.6</v>
      </c>
      <c r="E35" s="34">
        <v>259162.6</v>
      </c>
      <c r="F35" s="34">
        <f t="shared" si="1"/>
        <v>100</v>
      </c>
    </row>
    <row r="36" spans="1:6" s="16" customFormat="1" ht="50.25" customHeight="1" x14ac:dyDescent="0.35">
      <c r="A36" s="12" t="s">
        <v>112</v>
      </c>
      <c r="B36" s="18" t="s">
        <v>114</v>
      </c>
      <c r="C36" s="8" t="s">
        <v>113</v>
      </c>
      <c r="D36" s="34">
        <v>46093.1</v>
      </c>
      <c r="E36" s="34">
        <v>46093.1</v>
      </c>
      <c r="F36" s="34">
        <f t="shared" si="1"/>
        <v>100</v>
      </c>
    </row>
    <row r="37" spans="1:6" s="1" customFormat="1" ht="38.950000000000003" customHeight="1" x14ac:dyDescent="0.35">
      <c r="A37" s="9" t="s">
        <v>51</v>
      </c>
      <c r="B37" s="20" t="s">
        <v>114</v>
      </c>
      <c r="C37" s="14" t="s">
        <v>52</v>
      </c>
      <c r="D37" s="35">
        <f>SUM(D38:D51)</f>
        <v>460273.5</v>
      </c>
      <c r="E37" s="35">
        <f>SUM(E38:E51)</f>
        <v>253510.59999999998</v>
      </c>
      <c r="F37" s="35">
        <f t="shared" si="1"/>
        <v>55.078252386896054</v>
      </c>
    </row>
    <row r="38" spans="1:6" s="1" customFormat="1" ht="43.55" customHeight="1" x14ac:dyDescent="0.35">
      <c r="A38" s="17" t="s">
        <v>53</v>
      </c>
      <c r="B38" s="18" t="s">
        <v>114</v>
      </c>
      <c r="C38" s="8" t="s">
        <v>54</v>
      </c>
      <c r="D38" s="34">
        <v>118559.1</v>
      </c>
      <c r="E38" s="34">
        <v>48841.599999999999</v>
      </c>
      <c r="F38" s="34">
        <f t="shared" si="1"/>
        <v>41.195994234099274</v>
      </c>
    </row>
    <row r="39" spans="1:6" s="1" customFormat="1" ht="62.5" customHeight="1" x14ac:dyDescent="0.35">
      <c r="A39" s="17" t="s">
        <v>120</v>
      </c>
      <c r="B39" s="18" t="s">
        <v>114</v>
      </c>
      <c r="C39" s="8" t="s">
        <v>121</v>
      </c>
      <c r="D39" s="34">
        <v>71079.5</v>
      </c>
      <c r="E39" s="34">
        <v>33079.4</v>
      </c>
      <c r="F39" s="34">
        <f t="shared" si="1"/>
        <v>46.538594109412706</v>
      </c>
    </row>
    <row r="40" spans="1:6" s="1" customFormat="1" ht="85.05" customHeight="1" x14ac:dyDescent="0.35">
      <c r="A40" s="19" t="s">
        <v>128</v>
      </c>
      <c r="B40" s="18" t="s">
        <v>114</v>
      </c>
      <c r="C40" s="8" t="s">
        <v>55</v>
      </c>
      <c r="D40" s="34">
        <v>29496.3</v>
      </c>
      <c r="E40" s="34">
        <v>8904.2000000000007</v>
      </c>
      <c r="F40" s="34">
        <f t="shared" si="1"/>
        <v>30.187515044259793</v>
      </c>
    </row>
    <row r="41" spans="1:6" s="1" customFormat="1" ht="87.05" customHeight="1" x14ac:dyDescent="0.35">
      <c r="A41" s="19" t="s">
        <v>4</v>
      </c>
      <c r="B41" s="18" t="s">
        <v>114</v>
      </c>
      <c r="C41" s="8" t="s">
        <v>56</v>
      </c>
      <c r="D41" s="34">
        <v>984.4</v>
      </c>
      <c r="E41" s="34">
        <v>298</v>
      </c>
      <c r="F41" s="34">
        <f t="shared" si="1"/>
        <v>30.272247054043074</v>
      </c>
    </row>
    <row r="42" spans="1:6" s="1" customFormat="1" ht="54.8" customHeight="1" x14ac:dyDescent="0.35">
      <c r="A42" s="19" t="s">
        <v>142</v>
      </c>
      <c r="B42" s="18" t="s">
        <v>114</v>
      </c>
      <c r="C42" s="8" t="s">
        <v>141</v>
      </c>
      <c r="D42" s="34">
        <v>11488.8</v>
      </c>
      <c r="E42" s="34">
        <v>0</v>
      </c>
      <c r="F42" s="34">
        <f t="shared" si="1"/>
        <v>0</v>
      </c>
    </row>
    <row r="43" spans="1:6" s="1" customFormat="1" ht="59.25" customHeight="1" x14ac:dyDescent="0.35">
      <c r="A43" s="17" t="s">
        <v>57</v>
      </c>
      <c r="B43" s="18" t="s">
        <v>114</v>
      </c>
      <c r="C43" s="8" t="s">
        <v>58</v>
      </c>
      <c r="D43" s="34">
        <v>40140.5</v>
      </c>
      <c r="E43" s="34">
        <v>31223.7</v>
      </c>
      <c r="F43" s="34">
        <f t="shared" si="1"/>
        <v>77.786026581632029</v>
      </c>
    </row>
    <row r="44" spans="1:6" s="1" customFormat="1" ht="43.55" customHeight="1" x14ac:dyDescent="0.35">
      <c r="A44" s="17" t="s">
        <v>59</v>
      </c>
      <c r="B44" s="18" t="s">
        <v>114</v>
      </c>
      <c r="C44" s="8" t="s">
        <v>60</v>
      </c>
      <c r="D44" s="34">
        <v>401.6</v>
      </c>
      <c r="E44" s="34">
        <v>401.6</v>
      </c>
      <c r="F44" s="34">
        <f t="shared" si="1"/>
        <v>100</v>
      </c>
    </row>
    <row r="45" spans="1:6" s="1" customFormat="1" ht="38.950000000000003" customHeight="1" x14ac:dyDescent="0.35">
      <c r="A45" s="17" t="s">
        <v>61</v>
      </c>
      <c r="B45" s="18" t="s">
        <v>114</v>
      </c>
      <c r="C45" s="8" t="s">
        <v>62</v>
      </c>
      <c r="D45" s="34">
        <v>1431.6</v>
      </c>
      <c r="E45" s="34">
        <v>1431.6</v>
      </c>
      <c r="F45" s="34">
        <f t="shared" si="1"/>
        <v>100</v>
      </c>
    </row>
    <row r="46" spans="1:6" s="1" customFormat="1" ht="43.55" customHeight="1" x14ac:dyDescent="0.35">
      <c r="A46" s="17" t="s">
        <v>63</v>
      </c>
      <c r="B46" s="18" t="s">
        <v>114</v>
      </c>
      <c r="C46" s="8" t="s">
        <v>64</v>
      </c>
      <c r="D46" s="34">
        <v>385.4</v>
      </c>
      <c r="E46" s="34">
        <v>385.4</v>
      </c>
      <c r="F46" s="34">
        <f t="shared" si="1"/>
        <v>100</v>
      </c>
    </row>
    <row r="47" spans="1:6" s="1" customFormat="1" ht="69.349999999999994" customHeight="1" x14ac:dyDescent="0.35">
      <c r="A47" s="17" t="s">
        <v>137</v>
      </c>
      <c r="B47" s="18" t="s">
        <v>114</v>
      </c>
      <c r="C47" s="8" t="s">
        <v>138</v>
      </c>
      <c r="D47" s="34">
        <v>1200</v>
      </c>
      <c r="E47" s="34">
        <v>1200</v>
      </c>
      <c r="F47" s="34">
        <f t="shared" si="1"/>
        <v>100</v>
      </c>
    </row>
    <row r="48" spans="1:6" s="1" customFormat="1" ht="43.55" customHeight="1" x14ac:dyDescent="0.35">
      <c r="A48" s="17" t="s">
        <v>115</v>
      </c>
      <c r="B48" s="18" t="s">
        <v>114</v>
      </c>
      <c r="C48" s="8" t="s">
        <v>65</v>
      </c>
      <c r="D48" s="34">
        <v>19312.400000000001</v>
      </c>
      <c r="E48" s="34">
        <v>17174.400000000001</v>
      </c>
      <c r="F48" s="34">
        <f t="shared" si="1"/>
        <v>88.929392514653799</v>
      </c>
    </row>
    <row r="49" spans="1:11" s="1" customFormat="1" ht="43.55" customHeight="1" x14ac:dyDescent="0.35">
      <c r="A49" s="17" t="s">
        <v>132</v>
      </c>
      <c r="B49" s="18" t="s">
        <v>114</v>
      </c>
      <c r="C49" s="8" t="s">
        <v>131</v>
      </c>
      <c r="D49" s="34">
        <v>2250.4</v>
      </c>
      <c r="E49" s="34">
        <v>2250.4</v>
      </c>
      <c r="F49" s="34">
        <f t="shared" si="1"/>
        <v>100</v>
      </c>
    </row>
    <row r="50" spans="1:11" s="1" customFormat="1" ht="43.55" customHeight="1" x14ac:dyDescent="0.35">
      <c r="A50" s="27" t="s">
        <v>136</v>
      </c>
      <c r="B50" s="18" t="s">
        <v>114</v>
      </c>
      <c r="C50" s="8" t="s">
        <v>135</v>
      </c>
      <c r="D50" s="34">
        <v>75.599999999999994</v>
      </c>
      <c r="E50" s="34">
        <v>0</v>
      </c>
      <c r="F50" s="34">
        <f t="shared" si="1"/>
        <v>0</v>
      </c>
    </row>
    <row r="51" spans="1:11" s="1" customFormat="1" ht="43.55" customHeight="1" x14ac:dyDescent="0.35">
      <c r="A51" s="17" t="s">
        <v>66</v>
      </c>
      <c r="B51" s="18" t="s">
        <v>114</v>
      </c>
      <c r="C51" s="8" t="s">
        <v>67</v>
      </c>
      <c r="D51" s="34">
        <v>163467.9</v>
      </c>
      <c r="E51" s="34">
        <v>108320.3</v>
      </c>
      <c r="F51" s="34">
        <f t="shared" si="1"/>
        <v>66.263957633272355</v>
      </c>
    </row>
    <row r="52" spans="1:11" s="1" customFormat="1" ht="42.05" customHeight="1" x14ac:dyDescent="0.35">
      <c r="A52" s="9" t="s">
        <v>68</v>
      </c>
      <c r="B52" s="20" t="s">
        <v>114</v>
      </c>
      <c r="C52" s="14" t="s">
        <v>69</v>
      </c>
      <c r="D52" s="35">
        <f>SUM(D53:D62)</f>
        <v>992201.10000000009</v>
      </c>
      <c r="E52" s="35">
        <f>SUM(E53:E62)</f>
        <v>916088.8</v>
      </c>
      <c r="F52" s="35">
        <f t="shared" si="1"/>
        <v>92.328944202944342</v>
      </c>
    </row>
    <row r="53" spans="1:11" s="1" customFormat="1" ht="42.05" customHeight="1" x14ac:dyDescent="0.35">
      <c r="A53" s="17" t="s">
        <v>70</v>
      </c>
      <c r="B53" s="18" t="s">
        <v>114</v>
      </c>
      <c r="C53" s="8" t="s">
        <v>71</v>
      </c>
      <c r="D53" s="34">
        <v>874683</v>
      </c>
      <c r="E53" s="34">
        <v>802485.2</v>
      </c>
      <c r="F53" s="34">
        <f t="shared" si="1"/>
        <v>91.745832490170727</v>
      </c>
    </row>
    <row r="54" spans="1:11" s="1" customFormat="1" ht="64.5" customHeight="1" x14ac:dyDescent="0.35">
      <c r="A54" s="17" t="s">
        <v>72</v>
      </c>
      <c r="B54" s="18" t="s">
        <v>114</v>
      </c>
      <c r="C54" s="8" t="s">
        <v>73</v>
      </c>
      <c r="D54" s="34">
        <v>19674.8</v>
      </c>
      <c r="E54" s="34">
        <v>19674.8</v>
      </c>
      <c r="F54" s="34">
        <f t="shared" si="1"/>
        <v>100</v>
      </c>
      <c r="J54" s="25"/>
      <c r="K54" s="25"/>
    </row>
    <row r="55" spans="1:11" s="1" customFormat="1" ht="64.5" customHeight="1" x14ac:dyDescent="0.35">
      <c r="A55" s="17" t="s">
        <v>134</v>
      </c>
      <c r="B55" s="18" t="s">
        <v>114</v>
      </c>
      <c r="C55" s="8" t="s">
        <v>133</v>
      </c>
      <c r="D55" s="34">
        <v>1300.2</v>
      </c>
      <c r="E55" s="34">
        <v>1281.7</v>
      </c>
      <c r="F55" s="34">
        <f t="shared" si="1"/>
        <v>98.577141978157201</v>
      </c>
      <c r="J55" s="26"/>
      <c r="K55" s="26"/>
    </row>
    <row r="56" spans="1:11" s="1" customFormat="1" ht="60.05" customHeight="1" x14ac:dyDescent="0.35">
      <c r="A56" s="17" t="s">
        <v>74</v>
      </c>
      <c r="B56" s="18" t="s">
        <v>114</v>
      </c>
      <c r="C56" s="8" t="s">
        <v>75</v>
      </c>
      <c r="D56" s="34">
        <v>46840.9</v>
      </c>
      <c r="E56" s="34">
        <v>46840.9</v>
      </c>
      <c r="F56" s="34">
        <f t="shared" si="1"/>
        <v>100</v>
      </c>
    </row>
    <row r="57" spans="1:11" s="1" customFormat="1" ht="42.05" customHeight="1" x14ac:dyDescent="0.35">
      <c r="A57" s="17" t="s">
        <v>129</v>
      </c>
      <c r="B57" s="18" t="s">
        <v>114</v>
      </c>
      <c r="C57" s="8" t="s">
        <v>76</v>
      </c>
      <c r="D57" s="34">
        <v>1490.5</v>
      </c>
      <c r="E57" s="34">
        <v>1178.5</v>
      </c>
      <c r="F57" s="34">
        <f t="shared" si="1"/>
        <v>79.067427037906739</v>
      </c>
    </row>
    <row r="58" spans="1:11" s="1" customFormat="1" ht="57.8" customHeight="1" x14ac:dyDescent="0.35">
      <c r="A58" s="17" t="s">
        <v>77</v>
      </c>
      <c r="B58" s="18" t="s">
        <v>114</v>
      </c>
      <c r="C58" s="8" t="s">
        <v>78</v>
      </c>
      <c r="D58" s="34">
        <v>4.9000000000000004</v>
      </c>
      <c r="E58" s="34">
        <v>1.5</v>
      </c>
      <c r="F58" s="34">
        <f t="shared" si="1"/>
        <v>30.612244897959183</v>
      </c>
    </row>
    <row r="59" spans="1:11" s="1" customFormat="1" ht="83.95" customHeight="1" x14ac:dyDescent="0.35">
      <c r="A59" s="17" t="s">
        <v>130</v>
      </c>
      <c r="B59" s="18" t="s">
        <v>114</v>
      </c>
      <c r="C59" s="8" t="s">
        <v>79</v>
      </c>
      <c r="D59" s="34">
        <v>28258.6</v>
      </c>
      <c r="E59" s="34">
        <v>24678</v>
      </c>
      <c r="F59" s="34">
        <f t="shared" si="1"/>
        <v>87.32916705003079</v>
      </c>
    </row>
    <row r="60" spans="1:11" s="1" customFormat="1" ht="45" customHeight="1" x14ac:dyDescent="0.35">
      <c r="A60" s="17" t="s">
        <v>80</v>
      </c>
      <c r="B60" s="18" t="s">
        <v>114</v>
      </c>
      <c r="C60" s="8" t="s">
        <v>81</v>
      </c>
      <c r="D60" s="34">
        <v>7950.8</v>
      </c>
      <c r="E60" s="34">
        <v>7950.8</v>
      </c>
      <c r="F60" s="34">
        <f t="shared" si="1"/>
        <v>100.00000000000001</v>
      </c>
    </row>
    <row r="61" spans="1:11" s="1" customFormat="1" ht="46.5" customHeight="1" x14ac:dyDescent="0.35">
      <c r="A61" s="17" t="s">
        <v>82</v>
      </c>
      <c r="B61" s="18" t="s">
        <v>114</v>
      </c>
      <c r="C61" s="8" t="s">
        <v>83</v>
      </c>
      <c r="D61" s="34">
        <v>2662</v>
      </c>
      <c r="E61" s="34">
        <v>2662</v>
      </c>
      <c r="F61" s="34">
        <f t="shared" si="1"/>
        <v>100</v>
      </c>
    </row>
    <row r="62" spans="1:11" s="1" customFormat="1" ht="42.05" customHeight="1" x14ac:dyDescent="0.35">
      <c r="A62" s="17" t="s">
        <v>116</v>
      </c>
      <c r="B62" s="18" t="s">
        <v>114</v>
      </c>
      <c r="C62" s="8" t="s">
        <v>117</v>
      </c>
      <c r="D62" s="34">
        <v>9335.4</v>
      </c>
      <c r="E62" s="34">
        <v>9335.4</v>
      </c>
      <c r="F62" s="34">
        <f t="shared" si="1"/>
        <v>100</v>
      </c>
    </row>
    <row r="63" spans="1:11" s="1" customFormat="1" ht="42.05" customHeight="1" x14ac:dyDescent="0.35">
      <c r="A63" s="13" t="s">
        <v>95</v>
      </c>
      <c r="B63" s="21" t="s">
        <v>114</v>
      </c>
      <c r="C63" s="14" t="s">
        <v>84</v>
      </c>
      <c r="D63" s="35">
        <f>D65+D64</f>
        <v>128351.40000000001</v>
      </c>
      <c r="E63" s="35">
        <f>+E65+E64</f>
        <v>105264.5</v>
      </c>
      <c r="F63" s="35">
        <f t="shared" si="1"/>
        <v>82.012740024651066</v>
      </c>
    </row>
    <row r="64" spans="1:11" s="1" customFormat="1" ht="62.2" customHeight="1" x14ac:dyDescent="0.35">
      <c r="A64" s="12" t="s">
        <v>122</v>
      </c>
      <c r="B64" s="18" t="s">
        <v>114</v>
      </c>
      <c r="C64" s="8" t="s">
        <v>123</v>
      </c>
      <c r="D64" s="34">
        <v>4871.6000000000004</v>
      </c>
      <c r="E64" s="34">
        <v>4384.3999999999996</v>
      </c>
      <c r="F64" s="34">
        <f t="shared" si="1"/>
        <v>89.99917891452499</v>
      </c>
    </row>
    <row r="65" spans="1:6" s="15" customFormat="1" ht="42.05" customHeight="1" x14ac:dyDescent="0.35">
      <c r="A65" s="17" t="s">
        <v>118</v>
      </c>
      <c r="B65" s="18" t="s">
        <v>114</v>
      </c>
      <c r="C65" s="8" t="s">
        <v>109</v>
      </c>
      <c r="D65" s="34">
        <v>123479.8</v>
      </c>
      <c r="E65" s="34">
        <v>100880.1</v>
      </c>
      <c r="F65" s="34">
        <f t="shared" si="1"/>
        <v>81.697654191211853</v>
      </c>
    </row>
    <row r="66" spans="1:6" s="1" customFormat="1" ht="36" customHeight="1" x14ac:dyDescent="0.35">
      <c r="A66" s="9" t="s">
        <v>107</v>
      </c>
      <c r="B66" s="20" t="s">
        <v>114</v>
      </c>
      <c r="C66" s="14" t="s">
        <v>108</v>
      </c>
      <c r="D66" s="35">
        <v>300</v>
      </c>
      <c r="E66" s="35">
        <v>300</v>
      </c>
      <c r="F66" s="35">
        <f t="shared" si="1"/>
        <v>100</v>
      </c>
    </row>
    <row r="67" spans="1:6" s="1" customFormat="1" ht="32.25" customHeight="1" x14ac:dyDescent="0.35">
      <c r="A67" s="13" t="s">
        <v>85</v>
      </c>
      <c r="B67" s="20" t="s">
        <v>114</v>
      </c>
      <c r="C67" s="14" t="s">
        <v>86</v>
      </c>
      <c r="D67" s="35">
        <v>0</v>
      </c>
      <c r="E67" s="35">
        <v>0</v>
      </c>
      <c r="F67" s="35">
        <v>0</v>
      </c>
    </row>
    <row r="68" spans="1:6" s="1" customFormat="1" ht="72" customHeight="1" x14ac:dyDescent="0.35">
      <c r="A68" s="9" t="s">
        <v>97</v>
      </c>
      <c r="B68" s="20" t="s">
        <v>114</v>
      </c>
      <c r="C68" s="14" t="s">
        <v>98</v>
      </c>
      <c r="D68" s="35">
        <v>30362.7</v>
      </c>
      <c r="E68" s="35">
        <v>30362.7</v>
      </c>
      <c r="F68" s="35">
        <f t="shared" si="1"/>
        <v>100</v>
      </c>
    </row>
    <row r="69" spans="1:6" s="1" customFormat="1" ht="54" customHeight="1" x14ac:dyDescent="0.35">
      <c r="A69" s="9" t="s">
        <v>87</v>
      </c>
      <c r="B69" s="20" t="s">
        <v>114</v>
      </c>
      <c r="C69" s="14" t="s">
        <v>88</v>
      </c>
      <c r="D69" s="35">
        <v>-26516.799999999999</v>
      </c>
      <c r="E69" s="35">
        <v>-26993.3</v>
      </c>
      <c r="F69" s="35">
        <f t="shared" si="1"/>
        <v>101.79697399384541</v>
      </c>
    </row>
    <row r="73" spans="1:6" s="24" customFormat="1" ht="41.25" customHeight="1" x14ac:dyDescent="0.35">
      <c r="A73" s="24" t="s">
        <v>126</v>
      </c>
      <c r="C73" s="28"/>
      <c r="D73" s="28" t="s">
        <v>96</v>
      </c>
      <c r="E73" s="3"/>
      <c r="F73" s="3"/>
    </row>
    <row r="76" spans="1:6" x14ac:dyDescent="0.35">
      <c r="E76" s="32"/>
    </row>
  </sheetData>
  <autoFilter ref="A3:F69"/>
  <mergeCells count="1">
    <mergeCell ref="A1:F1"/>
  </mergeCells>
  <phoneticPr fontId="6" type="noConversion"/>
  <pageMargins left="0.78740157480314965" right="0.39370078740157483" top="0.39370078740157483" bottom="0.39370078740157483" header="0.31496062992125984" footer="0.31496062992125984"/>
  <pageSetup paperSize="9" scale="38" fitToHeight="0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2021-04-12T07:44:41Z</dcterms:created>
  <dcterms:modified xsi:type="dcterms:W3CDTF">2023-12-18T08:58:10Z</dcterms:modified>
</cp:coreProperties>
</file>