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Бюджет для граждан\ДАШБОРД\"/>
    </mc:Choice>
  </mc:AlternateContent>
  <bookViews>
    <workbookView xWindow="0" yWindow="0" windowWidth="13938" windowHeight="11617"/>
  </bookViews>
  <sheets>
    <sheet name="Дашборд" sheetId="2" r:id="rId1"/>
    <sheet name="Обработка0" sheetId="3" r:id="rId2"/>
    <sheet name="Данные" sheetId="4" r:id="rId3"/>
    <sheet name="данные2" sheetId="5" r:id="rId4"/>
    <sheet name="обработка2" sheetId="6" r:id="rId5"/>
    <sheet name="обработка" sheetId="7" r:id="rId6"/>
    <sheet name="данные3" sheetId="8" r:id="rId7"/>
    <sheet name="обработка3" sheetId="9" r:id="rId8"/>
  </sheets>
  <calcPr calcId="162913"/>
</workbook>
</file>

<file path=xl/calcChain.xml><?xml version="1.0" encoding="utf-8"?>
<calcChain xmlns="http://schemas.openxmlformats.org/spreadsheetml/2006/main">
  <c r="B1" i="9" l="1"/>
  <c r="B2" i="9" s="1"/>
  <c r="B13" i="9" l="1"/>
  <c r="B12" i="9"/>
  <c r="B11" i="9"/>
  <c r="B21" i="9"/>
  <c r="B5" i="9"/>
  <c r="B10" i="9"/>
  <c r="B20" i="9"/>
  <c r="B19" i="9"/>
  <c r="B18" i="9"/>
  <c r="B16" i="9"/>
  <c r="B15" i="9"/>
  <c r="B3" i="9"/>
  <c r="B9" i="9"/>
  <c r="B8" i="9"/>
  <c r="B7" i="9"/>
  <c r="B6" i="9"/>
  <c r="B17" i="9"/>
  <c r="B4" i="9"/>
  <c r="B14" i="9"/>
  <c r="I58" i="2" s="1"/>
  <c r="B1" i="3"/>
  <c r="B23" i="9" l="1"/>
  <c r="B1" i="7"/>
  <c r="B15" i="5"/>
  <c r="C15" i="5" l="1"/>
  <c r="D15" i="5"/>
  <c r="O3" i="4"/>
  <c r="O4" i="4"/>
  <c r="O2" i="4"/>
  <c r="B48" i="2" l="1"/>
  <c r="I56" i="2" l="1"/>
  <c r="O56" i="2" l="1"/>
  <c r="I54" i="2"/>
  <c r="O54" i="2"/>
  <c r="I60" i="2"/>
  <c r="O48" i="2"/>
  <c r="C54" i="2"/>
  <c r="O50" i="2"/>
  <c r="C56" i="2"/>
  <c r="O58" i="2"/>
  <c r="C58" i="2"/>
  <c r="O52" i="2"/>
  <c r="C60" i="2"/>
  <c r="I48" i="2"/>
  <c r="I50" i="2"/>
  <c r="I52" i="2"/>
  <c r="B15" i="3"/>
  <c r="B1" i="6"/>
  <c r="B3" i="6" s="1"/>
  <c r="B4" i="7"/>
  <c r="D19" i="5"/>
  <c r="C19" i="5"/>
  <c r="B19" i="5"/>
  <c r="C48" i="2" l="1"/>
  <c r="D46" i="2"/>
  <c r="B14" i="3"/>
  <c r="B20" i="3"/>
  <c r="J26" i="2" s="1"/>
  <c r="B13" i="3"/>
  <c r="B2" i="3"/>
  <c r="B11" i="3"/>
  <c r="B9" i="3"/>
  <c r="B18" i="3"/>
  <c r="C50" i="2"/>
  <c r="C52" i="2"/>
  <c r="B2" i="6"/>
  <c r="B2" i="7"/>
  <c r="B3" i="7"/>
  <c r="B4" i="6"/>
  <c r="S2" i="4" l="1"/>
  <c r="S3" i="4"/>
  <c r="S4" i="4"/>
  <c r="E8" i="4"/>
  <c r="E7" i="4"/>
  <c r="E9" i="4"/>
  <c r="B19" i="3"/>
  <c r="J1" i="2" s="1"/>
  <c r="D1" i="2" l="1"/>
  <c r="B6" i="3"/>
  <c r="B16" i="3"/>
  <c r="B3" i="3"/>
  <c r="B17" i="3"/>
  <c r="B7" i="3"/>
  <c r="B10" i="3"/>
  <c r="B4" i="3"/>
  <c r="B8" i="3"/>
  <c r="B5" i="3"/>
  <c r="B12" i="3"/>
</calcChain>
</file>

<file path=xl/sharedStrings.xml><?xml version="1.0" encoding="utf-8"?>
<sst xmlns="http://schemas.openxmlformats.org/spreadsheetml/2006/main" count="151" uniqueCount="70">
  <si>
    <t>Социальная политика</t>
  </si>
  <si>
    <t>Образование</t>
  </si>
  <si>
    <t>Национальная экономика</t>
  </si>
  <si>
    <t>Общегосударственные вопросы</t>
  </si>
  <si>
    <t>Жилищно-коммунальное хозяйство</t>
  </si>
  <si>
    <t>Охрана окружающей среды</t>
  </si>
  <si>
    <t>ИТОГО:</t>
  </si>
  <si>
    <t>Столбец1</t>
  </si>
  <si>
    <t>Налоговое доходы</t>
  </si>
  <si>
    <t>Неналоговые доходы</t>
  </si>
  <si>
    <t>Безвозмездные поступления</t>
  </si>
  <si>
    <t>Налоговые доходы</t>
  </si>
  <si>
    <t>ИТОГО (расходы):</t>
  </si>
  <si>
    <t>ИТОГО (доходы):</t>
  </si>
  <si>
    <t>РАСХОДЫ ~</t>
  </si>
  <si>
    <t>Дефицит бюджета:</t>
  </si>
  <si>
    <t>ДЕФИЦИТ БЮДЖЕТА        ~</t>
  </si>
  <si>
    <t>2024 год</t>
  </si>
  <si>
    <t>2025 год</t>
  </si>
  <si>
    <t>Муниципальная программа "Развитие образования Балахнинского муниципального округа Нижегородской области"</t>
  </si>
  <si>
    <t>Муниципальная программа "Развитие культуры Балахнинского муниципального округа Нижегородской области"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</si>
  <si>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</si>
  <si>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Муниципальная программа "Противодействие коррупции в Балахнинском муниципальном округе Нижегородской области"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</si>
  <si>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</si>
  <si>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</si>
  <si>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</si>
  <si>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</si>
  <si>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"Развитие предпринимательства Балахнинского муниципального округа Нижегородской области"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</si>
  <si>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</si>
  <si>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</si>
  <si>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</si>
  <si>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Муниципальная программа «Информационная среда Балахнинского муниципального округа Нижегородской области»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</si>
  <si>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</si>
  <si>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</si>
  <si>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</si>
  <si>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 на 2021-2024 годы"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</si>
  <si>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</si>
  <si>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</si>
  <si>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млн.руб.</t>
  </si>
  <si>
    <t>Национальная оборона</t>
  </si>
  <si>
    <t>Национальная безопасность и правоохранительная деятельность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</si>
  <si>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</si>
  <si>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</si>
  <si>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</si>
  <si>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(муниципального) долга</t>
  </si>
  <si>
    <t>Социальная политика (млн. руб)</t>
  </si>
  <si>
    <t>Образование (млн. руб)</t>
  </si>
  <si>
    <t>Культура, кинематография (млн. руб)</t>
  </si>
  <si>
    <t>Национальная экономика (млн. руб)</t>
  </si>
  <si>
    <t>Общегосударственные вопросы (млн. руб)</t>
  </si>
  <si>
    <t>Физическая культура и спорт (млн. руб)</t>
  </si>
  <si>
    <t>Национальная безопасность и правоохранительная деятельность (млн. руб)</t>
  </si>
  <si>
    <t>Национальная оборона (млн. руб)</t>
  </si>
  <si>
    <t>Средства массовой информации (млн. руб)</t>
  </si>
  <si>
    <t>Жилищно-коммунальное хозяйство (млн. руб)</t>
  </si>
  <si>
    <t>Охрана окружающей среды (млн. руб)</t>
  </si>
  <si>
    <t>Обслуживание государственного (муниципального) долга (млн. руб)</t>
  </si>
  <si>
    <t>Налоговые доходы (млн. руб)</t>
  </si>
  <si>
    <t>Неналоговые доходы (млн. руб)</t>
  </si>
  <si>
    <t>Безвозмездные поступления (млн. руб)</t>
  </si>
  <si>
    <t>ДОХОДЫ ~</t>
  </si>
  <si>
    <t>Условно-утверждаемые расходы</t>
  </si>
  <si>
    <t>Условно-утверждаемые расходы (млн.руб.)</t>
  </si>
  <si>
    <t>Муниципальная программа "Информационная среда Балахнинского муниципального округа Нижегородской области"</t>
  </si>
  <si>
    <t>2026 год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</si>
  <si>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области"</t>
  </si>
  <si>
    <t>Муниципальная программа "Развитие сферы жилищно-коммунального хозяйства Балахнинского муниципального округа Нижегородской области на период 2023-2028 годы"</t>
  </si>
  <si>
    <t>Расшифровка по проекту бюджета Балахнинского муниципального округа Нижегородской области на 2024 год и на плановый период 2025 и 2026 годов</t>
  </si>
  <si>
    <t xml:space="preserve"> </t>
  </si>
  <si>
    <t>20 МУНИЦИПАЛЬНЫХ ПРОГРАММ, 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</si>
</sst>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* #,##0\ &quot;₽&quot;_-;\-* #,##0\ &quot;₽&quot;_-;_-* &quot;-&quot;\ &quot;₽&quot;_-;_-@_-"/>
    <numFmt numFmtId="164" formatCode="#,##0\ _₽"/>
    <numFmt numFmtId="165" formatCode="#,##0.0"/>
    <numFmt numFmtId="166" formatCode="#,##0.0\ _₽"/>
    <numFmt numFmtId="167" formatCode="_-* #,##0.0\ _₽_-;\-* #,##0.0\ _₽_-;_-* &quot;-&quot;??\ _₽_-;_-@_-"/>
    <numFmt numFmtId="168" formatCode="_-* #,##0.0\ _₽_-;\-* #,##0.0\ _₽_-;_-* &quot;-&quot;\ _₽_-;_-@_-"/>
    <numFmt numFmtId="169" formatCode="#,##0.0_ ;\-#,##0.0\ 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0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b/>
      <sz val="11"/>
      <color theme="0"/>
      <name val="Cambria"/>
      <family val="1"/>
      <charset val="204"/>
      <scheme val="major"/>
    </font>
    <font>
      <b/>
      <i/>
      <sz val="18"/>
      <color theme="0"/>
      <name val="Cambria"/>
      <family val="1"/>
      <charset val="204"/>
      <scheme val="maj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6"/>
      <color theme="0"/>
      <name val="Cambria"/>
      <family val="1"/>
      <charset val="204"/>
      <scheme val="major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lightDown">
        <bgColor theme="8" tint="-0.49998474074526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165" fontId="7" fillId="0" borderId="0" xfId="0" applyNumberFormat="1" applyFont="1"/>
    <xf numFmtId="165" fontId="8" fillId="0" borderId="0" xfId="0" applyNumberFormat="1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4" fontId="10" fillId="0" borderId="0" xfId="0" applyNumberFormat="1" applyFont="1"/>
    <xf numFmtId="0" fontId="10" fillId="0" borderId="0" xfId="0" applyFont="1" applyFill="1"/>
    <xf numFmtId="0" fontId="9" fillId="0" borderId="0" xfId="0" applyFont="1"/>
    <xf numFmtId="4" fontId="10" fillId="0" borderId="0" xfId="0" applyNumberFormat="1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/>
    </xf>
    <xf numFmtId="4" fontId="9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7" fillId="0" borderId="0" xfId="0" applyNumberFormat="1" applyFont="1"/>
    <xf numFmtId="1" fontId="13" fillId="0" borderId="0" xfId="0" applyNumberFormat="1" applyFont="1"/>
    <xf numFmtId="1" fontId="12" fillId="0" borderId="0" xfId="0" applyNumberFormat="1" applyFont="1"/>
    <xf numFmtId="0" fontId="12" fillId="0" borderId="0" xfId="0" applyFont="1"/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7" fillId="0" borderId="0" xfId="0" applyFont="1" applyAlignment="1">
      <alignment horizontal="left" wrapText="1"/>
    </xf>
    <xf numFmtId="165" fontId="7" fillId="0" borderId="0" xfId="0" applyNumberFormat="1" applyFont="1" applyFill="1" applyAlignment="1">
      <alignment horizontal="center" wrapText="1"/>
    </xf>
    <xf numFmtId="165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4" fontId="10" fillId="0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66" fontId="3" fillId="2" borderId="0" xfId="0" applyNumberFormat="1" applyFont="1" applyFill="1" applyAlignment="1"/>
    <xf numFmtId="0" fontId="3" fillId="2" borderId="0" xfId="0" applyFont="1" applyFill="1" applyAlignment="1">
      <alignment horizontal="left"/>
    </xf>
    <xf numFmtId="0" fontId="0" fillId="2" borderId="0" xfId="0" applyFill="1"/>
    <xf numFmtId="165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 applyAlignment="1"/>
    <xf numFmtId="3" fontId="3" fillId="2" borderId="0" xfId="0" applyNumberFormat="1" applyFont="1" applyFill="1"/>
    <xf numFmtId="0" fontId="6" fillId="2" borderId="0" xfId="0" applyFont="1" applyFill="1" applyAlignment="1">
      <alignment horizontal="left" vertical="center"/>
    </xf>
    <xf numFmtId="0" fontId="1" fillId="2" borderId="0" xfId="0" applyFont="1" applyFill="1"/>
    <xf numFmtId="165" fontId="6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168" fontId="4" fillId="2" borderId="0" xfId="0" applyNumberFormat="1" applyFont="1" applyFill="1" applyAlignment="1">
      <alignment horizontal="left" vertical="center"/>
    </xf>
    <xf numFmtId="42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169" fontId="5" fillId="2" borderId="0" xfId="0" applyNumberFormat="1" applyFont="1" applyFill="1" applyAlignment="1">
      <alignment horizontal="center" vertical="center"/>
    </xf>
    <xf numFmtId="42" fontId="5" fillId="2" borderId="0" xfId="0" applyNumberFormat="1" applyFont="1" applyFill="1" applyAlignment="1">
      <alignment vertical="center"/>
    </xf>
    <xf numFmtId="42" fontId="5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9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7" fontId="0" fillId="2" borderId="0" xfId="0" applyNumberFormat="1" applyFill="1"/>
    <xf numFmtId="0" fontId="13" fillId="0" borderId="0" xfId="0" applyFont="1" applyFill="1" applyAlignment="1">
      <alignment horizontal="center"/>
    </xf>
    <xf numFmtId="4" fontId="13" fillId="0" borderId="0" xfId="0" applyNumberFormat="1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2959971932870551"/>
          <c:w val="0.60456730769230771"/>
          <c:h val="0.85333599288461037"/>
        </c:manualLayout>
      </c:layout>
      <c:pie3DChart>
        <c:varyColors val="1"/>
        <c:ser>
          <c:idx val="0"/>
          <c:order val="0"/>
          <c:tx>
            <c:strRef>
              <c:f>Обработка0!$B$1</c:f>
              <c:strCache>
                <c:ptCount val="1"/>
                <c:pt idx="0">
                  <c:v>2024 год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403-467A-91B9-2A6A4F343CA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403-467A-91B9-2A6A4F343CA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403-467A-91B9-2A6A4F343CA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403-467A-91B9-2A6A4F343CA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8403-467A-91B9-2A6A4F343CA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8403-467A-91B9-2A6A4F343CA6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8403-467A-91B9-2A6A4F343CA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8403-467A-91B9-2A6A4F343CA6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8403-467A-91B9-2A6A4F343CA6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8403-467A-91B9-2A6A4F343C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8403-467A-91B9-2A6A4F343CA6}"/>
              </c:ext>
            </c:extLst>
          </c:dPt>
          <c:dPt>
            <c:idx val="11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8403-467A-91B9-2A6A4F343CA6}"/>
              </c:ext>
            </c:extLst>
          </c:dPt>
          <c:dPt>
            <c:idx val="1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82C3-4071-8075-E46CF0BF4A05}"/>
              </c:ext>
            </c:extLst>
          </c:dPt>
          <c:dLbls>
            <c:dLbl>
              <c:idx val="0"/>
              <c:layout>
                <c:manualLayout>
                  <c:x val="3.4708787260639036E-2"/>
                  <c:y val="7.450406886433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403-467A-91B9-2A6A4F343CA6}"/>
                </c:ext>
              </c:extLst>
            </c:dLbl>
            <c:dLbl>
              <c:idx val="1"/>
              <c:layout>
                <c:manualLayout>
                  <c:x val="-0.12449816076438228"/>
                  <c:y val="-8.838950418152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03-467A-91B9-2A6A4F343CA6}"/>
                </c:ext>
              </c:extLst>
            </c:dLbl>
            <c:dLbl>
              <c:idx val="7"/>
              <c:layout>
                <c:manualLayout>
                  <c:x val="-3.2901359740297335E-2"/>
                  <c:y val="-3.9684728550549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403-467A-91B9-2A6A4F343CA6}"/>
                </c:ext>
              </c:extLst>
            </c:dLbl>
            <c:dLbl>
              <c:idx val="10"/>
              <c:layout>
                <c:manualLayout>
                  <c:x val="-3.5159371970395592E-2"/>
                  <c:y val="-5.5656403707155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403-467A-91B9-2A6A4F343CA6}"/>
                </c:ext>
              </c:extLst>
            </c:dLbl>
            <c:dLbl>
              <c:idx val="12"/>
              <c:layout>
                <c:manualLayout>
                  <c:x val="4.3780751220974974E-2"/>
                  <c:y val="-1.1264414600694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2C3-4071-8075-E46CF0BF4A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Обработка0!$B$2:$B$14</c:f>
              <c:numCache>
                <c:formatCode>#\ ##0.0</c:formatCode>
                <c:ptCount val="13"/>
                <c:pt idx="0">
                  <c:v>95.7</c:v>
                </c:pt>
                <c:pt idx="1">
                  <c:v>1745.8</c:v>
                </c:pt>
                <c:pt idx="2">
                  <c:v>238.1</c:v>
                </c:pt>
                <c:pt idx="3">
                  <c:v>98.2</c:v>
                </c:pt>
                <c:pt idx="4">
                  <c:v>292.60000000000002</c:v>
                </c:pt>
                <c:pt idx="5">
                  <c:v>74</c:v>
                </c:pt>
                <c:pt idx="6">
                  <c:v>29.2</c:v>
                </c:pt>
                <c:pt idx="7">
                  <c:v>0</c:v>
                </c:pt>
                <c:pt idx="8">
                  <c:v>8.8000000000000007</c:v>
                </c:pt>
                <c:pt idx="9">
                  <c:v>415.9</c:v>
                </c:pt>
                <c:pt idx="10">
                  <c:v>77.5</c:v>
                </c:pt>
                <c:pt idx="11">
                  <c:v>17.399999999999999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F-4F03-89F8-17D0DEB8CB7B}"/>
            </c:ext>
          </c:extLst>
        </c:ser>
        <c:ser>
          <c:idx val="1"/>
          <c:order val="1"/>
          <c:tx>
            <c:strRef>
              <c:f>Обработка0!$A$16:$B$16</c:f>
              <c:strCache>
                <c:ptCount val="1"/>
                <c:pt idx="0">
                  <c:v>Налоговые доходы 1 028,3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Обработка0!$B$15</c:f>
              <c:numCache>
                <c:formatCode>#\ ##0.0</c:formatCode>
                <c:ptCount val="1"/>
                <c:pt idx="0">
                  <c:v>3093.2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F-4F03-89F8-17D0DEB8CB7B}"/>
            </c:ext>
          </c:extLst>
        </c:ser>
        <c:ser>
          <c:idx val="2"/>
          <c:order val="2"/>
          <c:tx>
            <c:strRef>
              <c:f>Обработка0!$A$16:$B$16</c:f>
              <c:strCache>
                <c:ptCount val="1"/>
                <c:pt idx="0">
                  <c:v>Налоговые доходы 1 028,3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Обработка0!$B$15</c:f>
              <c:numCache>
                <c:formatCode>#\ ##0.0</c:formatCode>
                <c:ptCount val="1"/>
                <c:pt idx="0">
                  <c:v>3093.2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6F-4F03-89F8-17D0DEB8CB7B}"/>
            </c:ext>
          </c:extLst>
        </c:ser>
        <c:ser>
          <c:idx val="3"/>
          <c:order val="3"/>
          <c:tx>
            <c:strRef>
              <c:f>Обработка0!$B$15</c:f>
              <c:strCache>
                <c:ptCount val="1"/>
                <c:pt idx="0">
                  <c:v>3 093,2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4F6F-4F03-89F8-17D0DEB8CB7B}"/>
            </c:ext>
          </c:extLst>
        </c:ser>
        <c:ser>
          <c:idx val="4"/>
          <c:order val="4"/>
          <c:tx>
            <c:strRef>
              <c:f>Обработка0!$A$16:$B$16</c:f>
              <c:strCache>
                <c:ptCount val="1"/>
                <c:pt idx="0">
                  <c:v>Налоговые доходы 1 028,3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F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4F6F-4F03-89F8-17D0DEB8C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998726480964989"/>
          <c:y val="4.6374324430842985E-4"/>
          <c:w val="0.403538580283128"/>
          <c:h val="0.999536256755691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0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8500256605810536E-2"/>
          <c:y val="0.22056973928397128"/>
          <c:w val="0.53833588576031999"/>
          <c:h val="0.68114650394322507"/>
        </c:manualLayout>
      </c:layout>
      <c:pie3DChart>
        <c:varyColors val="1"/>
        <c:ser>
          <c:idx val="0"/>
          <c:order val="0"/>
          <c:tx>
            <c:strRef>
              <c:f>Обработка0!$B$1</c:f>
              <c:strCache>
                <c:ptCount val="1"/>
                <c:pt idx="0">
                  <c:v>2024 год</c:v>
                </c:pt>
              </c:strCache>
            </c:strRef>
          </c:tx>
          <c:explosion val="24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F9A-4B62-BCBB-19519E4E66C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F9A-4B62-BCBB-19519E4E66C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F9A-4B62-BCBB-19519E4E66C5}"/>
              </c:ext>
            </c:extLst>
          </c:dPt>
          <c:dLbls>
            <c:dLbl>
              <c:idx val="0"/>
              <c:layout>
                <c:manualLayout>
                  <c:x val="-0.14411669606644889"/>
                  <c:y val="4.4099294396268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9A-4B62-BCBB-19519E4E66C5}"/>
                </c:ext>
              </c:extLst>
            </c:dLbl>
            <c:dLbl>
              <c:idx val="1"/>
              <c:layout>
                <c:manualLayout>
                  <c:x val="3.477954620903409E-2"/>
                  <c:y val="-6.646532914090487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9A-4B62-BCBB-19519E4E66C5}"/>
                </c:ext>
              </c:extLst>
            </c:dLbl>
            <c:dLbl>
              <c:idx val="2"/>
              <c:layout>
                <c:manualLayout>
                  <c:x val="0.15421215676415104"/>
                  <c:y val="-4.6159443661645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9A-4B62-BCBB-19519E4E66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Обработка0!$A$16:$A$18</c:f>
              <c:strCache>
                <c:ptCount val="3"/>
                <c:pt idx="0">
                  <c:v>Налоговые доходы</c:v>
                </c:pt>
                <c:pt idx="1">
                  <c:v>Неналоговые доходы</c:v>
                </c:pt>
                <c:pt idx="2">
                  <c:v>Безвозмездные поступления</c:v>
                </c:pt>
              </c:strCache>
            </c:strRef>
          </c:cat>
          <c:val>
            <c:numRef>
              <c:f>Обработка0!$B$16:$B$18</c:f>
              <c:numCache>
                <c:formatCode>#\ ##0.0</c:formatCode>
                <c:ptCount val="3"/>
                <c:pt idx="0">
                  <c:v>1028.3</c:v>
                </c:pt>
                <c:pt idx="1">
                  <c:v>112.7</c:v>
                </c:pt>
                <c:pt idx="2">
                  <c:v>1885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A-451E-B8DF-CAA99A2695C0}"/>
            </c:ext>
          </c:extLst>
        </c:ser>
        <c:ser>
          <c:idx val="1"/>
          <c:order val="1"/>
          <c:tx>
            <c:strRef>
              <c:f>Обработка0!$A$20:$B$20</c:f>
              <c:strCache>
                <c:ptCount val="1"/>
                <c:pt idx="0">
                  <c:v>Дефицит бюджета: -67,2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EF9A-4B62-BCBB-19519E4E66C5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E1A-451E-B8DF-CAA99A269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обработка!$B$1</c:f>
              <c:strCache>
                <c:ptCount val="1"/>
                <c:pt idx="0">
                  <c:v>Социальная политика (млн. руб)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chemeClr val="accent5">
                    <a:lumMod val="20000"/>
                    <a:lumOff val="80000"/>
                  </a:schemeClr>
                </a:gs>
              </a:gsLst>
              <a:lin ang="5400000" scaled="0"/>
            </a:gradFill>
            <a:ln cap="flat">
              <a:solidFill>
                <a:schemeClr val="accent1">
                  <a:alpha val="1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5611988728881998E-3"/>
                  <c:y val="8.65280533430686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59-4D78-ACDB-7075396A41D7}"/>
                </c:ext>
              </c:extLst>
            </c:dLbl>
            <c:dLbl>
              <c:idx val="1"/>
              <c:layout>
                <c:manualLayout>
                  <c:x val="-5.868364394954214E-17"/>
                  <c:y val="7.212976622787095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59-4D78-ACDB-7075396A41D7}"/>
                </c:ext>
              </c:extLst>
            </c:dLbl>
            <c:dLbl>
              <c:idx val="2"/>
              <c:layout>
                <c:manualLayout>
                  <c:x val="0"/>
                  <c:y val="6.85219019518837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59-4D78-ACDB-7075396A41D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обработка!$A$2:$A$4</c:f>
              <c:strCache>
                <c:ptCount val="3"/>
                <c:pt idx="0">
                  <c:v>2024 год</c:v>
                </c:pt>
                <c:pt idx="1">
                  <c:v>2025 год</c:v>
                </c:pt>
                <c:pt idx="2">
                  <c:v>2026 год</c:v>
                </c:pt>
              </c:strCache>
            </c:strRef>
          </c:cat>
          <c:val>
            <c:numRef>
              <c:f>обработка!$B$2:$B$4</c:f>
              <c:numCache>
                <c:formatCode>#,##0.00</c:formatCode>
                <c:ptCount val="3"/>
                <c:pt idx="0">
                  <c:v>95.7</c:v>
                </c:pt>
                <c:pt idx="1">
                  <c:v>98.8</c:v>
                </c:pt>
                <c:pt idx="2">
                  <c:v>94.6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D-4EFE-AA51-14613896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579712"/>
        <c:axId val="110581248"/>
      </c:barChart>
      <c:catAx>
        <c:axId val="11057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581248"/>
        <c:crosses val="autoZero"/>
        <c:auto val="1"/>
        <c:lblAlgn val="ctr"/>
        <c:lblOffset val="100"/>
        <c:noMultiLvlLbl val="0"/>
      </c:catAx>
      <c:valAx>
        <c:axId val="11058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579712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ln>
                <a:noFill/>
              </a:ln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10614957533978"/>
          <c:y val="2.7777777777777776E-2"/>
        </c:manualLayout>
      </c:layout>
      <c:overlay val="0"/>
      <c:spPr>
        <a:noFill/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обработка2!$B$1</c:f>
              <c:strCache>
                <c:ptCount val="1"/>
                <c:pt idx="0">
                  <c:v>Налоговые доходы (млн. руб)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chemeClr val="accent5">
                    <a:lumMod val="20000"/>
                    <a:lumOff val="80000"/>
                  </a:scheme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0.1243750642686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25D-4475-912F-B0846092E1DA}"/>
                </c:ext>
              </c:extLst>
            </c:dLbl>
            <c:dLbl>
              <c:idx val="1"/>
              <c:layout>
                <c:manualLayout>
                  <c:x val="0"/>
                  <c:y val="0.109742703766421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25D-4475-912F-B0846092E1DA}"/>
                </c:ext>
              </c:extLst>
            </c:dLbl>
            <c:dLbl>
              <c:idx val="2"/>
              <c:layout>
                <c:manualLayout>
                  <c:x val="4.5060835676259143E-3"/>
                  <c:y val="0.11705888401751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25D-4475-912F-B0846092E1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обработка2!$A$2:$A$4</c:f>
              <c:strCache>
                <c:ptCount val="3"/>
                <c:pt idx="0">
                  <c:v>2024 год</c:v>
                </c:pt>
                <c:pt idx="1">
                  <c:v>2025 год</c:v>
                </c:pt>
                <c:pt idx="2">
                  <c:v>2026 год</c:v>
                </c:pt>
              </c:strCache>
            </c:strRef>
          </c:cat>
          <c:val>
            <c:numRef>
              <c:f>обработка2!$B$2:$B$4</c:f>
              <c:numCache>
                <c:formatCode>#\ ##0.0</c:formatCode>
                <c:ptCount val="3"/>
                <c:pt idx="0">
                  <c:v>1028.3</c:v>
                </c:pt>
                <c:pt idx="1">
                  <c:v>1117.4000000000001</c:v>
                </c:pt>
                <c:pt idx="2">
                  <c:v>1187.7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6-4537-B46E-0385BE849B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609920"/>
        <c:axId val="110611456"/>
      </c:barChart>
      <c:catAx>
        <c:axId val="110609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ru-RU"/>
          </a:p>
        </c:txPr>
        <c:crossAx val="110611456"/>
        <c:crosses val="autoZero"/>
        <c:auto val="1"/>
        <c:lblAlgn val="ctr"/>
        <c:lblOffset val="100"/>
        <c:noMultiLvlLbl val="0"/>
      </c:catAx>
      <c:valAx>
        <c:axId val="11061145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ru-RU"/>
          </a:p>
        </c:txPr>
        <c:crossAx val="110609920"/>
        <c:crosses val="autoZero"/>
        <c:crossBetween val="between"/>
      </c:valAx>
      <c:spPr>
        <a:noFill/>
        <a:ln>
          <a:solidFill>
            <a:schemeClr val="bg1"/>
          </a:solidFill>
        </a:ln>
      </c:spPr>
    </c:plotArea>
    <c:legend>
      <c:legendPos val="r"/>
      <c:layout/>
      <c:overlay val="0"/>
      <c:txPr>
        <a:bodyPr/>
        <a:lstStyle/>
        <a:p>
          <a:pPr>
            <a:defRPr b="1">
              <a:solidFill>
                <a:schemeClr val="bg1"/>
              </a:solidFill>
            </a:defRPr>
          </a:pPr>
          <a:endParaRPr lang="ru-RU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Drop" dropLines="3" dropStyle="combo" dx="20" fmlaLink="Обработка0!$A$1" fmlaRange="Данные!$A$2:$A$4" sel="1" val="0"/>
</file>

<file path=xl/ctrlProps/ctrlProp2.xml><?xml version="1.0" encoding="utf-8"?>
<formControlPr xmlns="http://schemas.microsoft.com/office/spreadsheetml/2009/9/main" objectType="Drop" dropLines="14" dropStyle="combo" dx="20" fmlaLink="обработка!$A$1" fmlaRange="данные2!$A$2:$A$14" sel="1" val="0"/>
</file>

<file path=xl/ctrlProps/ctrlProp3.xml><?xml version="1.0" encoding="utf-8"?>
<formControlPr xmlns="http://schemas.microsoft.com/office/spreadsheetml/2009/9/main" objectType="Drop" dropLines="3" dropStyle="combo" dx="20" fmlaLink="обработка2!$A$1" fmlaRange="данные2!$A$16:$A$18" sel="1" val="0"/>
</file>

<file path=xl/ctrlProps/ctrlProp4.xml><?xml version="1.0" encoding="utf-8"?>
<formControlPr xmlns="http://schemas.microsoft.com/office/spreadsheetml/2009/9/main" objectType="Drop" dropLines="3" dropStyle="combo" dx="20" fmlaLink="обработка3!$A$1" fmlaRange="данные3!$A$2:$A$4" sel="1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openxmlformats.org/officeDocument/2006/relationships/image" Target="../media/image10.jpeg"/><Relationship Id="rId18" Type="http://schemas.openxmlformats.org/officeDocument/2006/relationships/image" Target="../media/image15.jpeg"/><Relationship Id="rId3" Type="http://schemas.openxmlformats.org/officeDocument/2006/relationships/chart" Target="../charts/chart3.xml"/><Relationship Id="rId21" Type="http://schemas.openxmlformats.org/officeDocument/2006/relationships/image" Target="../media/image18.jpeg"/><Relationship Id="rId7" Type="http://schemas.openxmlformats.org/officeDocument/2006/relationships/image" Target="../media/image4.png"/><Relationship Id="rId12" Type="http://schemas.openxmlformats.org/officeDocument/2006/relationships/image" Target="../media/image9.jpeg"/><Relationship Id="rId17" Type="http://schemas.openxmlformats.org/officeDocument/2006/relationships/image" Target="../media/image14.jpeg"/><Relationship Id="rId25" Type="http://schemas.openxmlformats.org/officeDocument/2006/relationships/image" Target="../media/image22.jpeg"/><Relationship Id="rId2" Type="http://schemas.openxmlformats.org/officeDocument/2006/relationships/chart" Target="../charts/chart2.xml"/><Relationship Id="rId16" Type="http://schemas.openxmlformats.org/officeDocument/2006/relationships/image" Target="../media/image13.jpeg"/><Relationship Id="rId20" Type="http://schemas.openxmlformats.org/officeDocument/2006/relationships/image" Target="../media/image17.jpeg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11" Type="http://schemas.openxmlformats.org/officeDocument/2006/relationships/image" Target="../media/image8.jpeg"/><Relationship Id="rId24" Type="http://schemas.openxmlformats.org/officeDocument/2006/relationships/image" Target="../media/image21.jpeg"/><Relationship Id="rId5" Type="http://schemas.openxmlformats.org/officeDocument/2006/relationships/image" Target="../media/image2.png"/><Relationship Id="rId15" Type="http://schemas.openxmlformats.org/officeDocument/2006/relationships/image" Target="../media/image12.jpeg"/><Relationship Id="rId23" Type="http://schemas.openxmlformats.org/officeDocument/2006/relationships/image" Target="../media/image20.png"/><Relationship Id="rId10" Type="http://schemas.openxmlformats.org/officeDocument/2006/relationships/image" Target="../media/image7.jpeg"/><Relationship Id="rId19" Type="http://schemas.openxmlformats.org/officeDocument/2006/relationships/image" Target="../media/image16.jpeg"/><Relationship Id="rId4" Type="http://schemas.openxmlformats.org/officeDocument/2006/relationships/chart" Target="../charts/chart4.xml"/><Relationship Id="rId9" Type="http://schemas.openxmlformats.org/officeDocument/2006/relationships/image" Target="../media/image6.png"/><Relationship Id="rId14" Type="http://schemas.openxmlformats.org/officeDocument/2006/relationships/image" Target="../media/image11.jpg"/><Relationship Id="rId22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436728</xdr:colOff>
          <xdr:row>0</xdr:row>
          <xdr:rowOff>1542197</xdr:rowOff>
        </xdr:from>
        <xdr:to>
          <xdr:col>7</xdr:col>
          <xdr:colOff>934872</xdr:colOff>
          <xdr:row>1</xdr:row>
          <xdr:rowOff>20472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53340</xdr:colOff>
      <xdr:row>1</xdr:row>
      <xdr:rowOff>172357</xdr:rowOff>
    </xdr:from>
    <xdr:to>
      <xdr:col>7</xdr:col>
      <xdr:colOff>3333750</xdr:colOff>
      <xdr:row>22</xdr:row>
      <xdr:rowOff>359833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3207596</xdr:colOff>
      <xdr:row>1</xdr:row>
      <xdr:rowOff>217715</xdr:rowOff>
    </xdr:from>
    <xdr:to>
      <xdr:col>15</xdr:col>
      <xdr:colOff>444500</xdr:colOff>
      <xdr:row>22</xdr:row>
      <xdr:rowOff>391583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907576</xdr:colOff>
          <xdr:row>33</xdr:row>
          <xdr:rowOff>143301</xdr:rowOff>
        </xdr:from>
        <xdr:to>
          <xdr:col>3</xdr:col>
          <xdr:colOff>122830</xdr:colOff>
          <xdr:row>36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261620</xdr:colOff>
      <xdr:row>39</xdr:row>
      <xdr:rowOff>167640</xdr:rowOff>
    </xdr:from>
    <xdr:to>
      <xdr:col>7</xdr:col>
      <xdr:colOff>99060</xdr:colOff>
      <xdr:row>43</xdr:row>
      <xdr:rowOff>703580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1972101</xdr:colOff>
          <xdr:row>33</xdr:row>
          <xdr:rowOff>170597</xdr:rowOff>
        </xdr:from>
        <xdr:to>
          <xdr:col>9</xdr:col>
          <xdr:colOff>1044054</xdr:colOff>
          <xdr:row>36</xdr:row>
          <xdr:rowOff>20472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1683596</xdr:colOff>
      <xdr:row>39</xdr:row>
      <xdr:rowOff>314536</xdr:rowOff>
    </xdr:from>
    <xdr:to>
      <xdr:col>13</xdr:col>
      <xdr:colOff>2296582</xdr:colOff>
      <xdr:row>44</xdr:row>
      <xdr:rowOff>92709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170597</xdr:colOff>
          <xdr:row>45</xdr:row>
          <xdr:rowOff>20472</xdr:rowOff>
        </xdr:from>
        <xdr:to>
          <xdr:col>7</xdr:col>
          <xdr:colOff>1214651</xdr:colOff>
          <xdr:row>45</xdr:row>
          <xdr:rowOff>361666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798286</xdr:colOff>
      <xdr:row>0</xdr:row>
      <xdr:rowOff>-95668</xdr:rowOff>
    </xdr:from>
    <xdr:ext cx="22170571" cy="1475532"/>
    <xdr:sp macro="" textlink="">
      <xdr:nvSpPr>
        <xdr:cNvPr id="2070" name="TextBox 2069"/>
        <xdr:cNvSpPr txBox="1"/>
      </xdr:nvSpPr>
      <xdr:spPr>
        <a:xfrm>
          <a:off x="1025749" y="-95668"/>
          <a:ext cx="22170571" cy="147553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3600" b="1" i="1">
              <a:solidFill>
                <a:schemeClr val="bg1"/>
              </a:solidFill>
              <a:latin typeface="+mj-lt"/>
            </a:rPr>
            <a:t>Бюджет Балахнинского муниципального округа Нижегородской области </a:t>
          </a:r>
        </a:p>
        <a:p>
          <a:pPr algn="ctr"/>
          <a:r>
            <a:rPr lang="ru-RU" sz="3600" b="1" i="1">
              <a:solidFill>
                <a:schemeClr val="bg1"/>
              </a:solidFill>
              <a:latin typeface="+mj-lt"/>
            </a:rPr>
            <a:t>на 2024 год и на  плановый период 2025 и 2026 годов</a:t>
          </a:r>
        </a:p>
        <a:p>
          <a:pPr algn="ctr"/>
          <a:r>
            <a:rPr lang="ru-RU" sz="2000" b="0" i="1">
              <a:solidFill>
                <a:schemeClr val="bg1"/>
              </a:solidFill>
              <a:latin typeface="+mj-lt"/>
            </a:rPr>
            <a:t>(решение Совета депутатов Балахнинского муниципального округа от 14.12.2023 № 541)</a:t>
          </a:r>
        </a:p>
      </xdr:txBody>
    </xdr:sp>
    <xdr:clientData/>
  </xdr:oneCellAnchor>
  <xdr:twoCellAnchor editAs="oneCell">
    <xdr:from>
      <xdr:col>0</xdr:col>
      <xdr:colOff>21168</xdr:colOff>
      <xdr:row>0</xdr:row>
      <xdr:rowOff>22944</xdr:rowOff>
    </xdr:from>
    <xdr:to>
      <xdr:col>1</xdr:col>
      <xdr:colOff>712087</xdr:colOff>
      <xdr:row>0</xdr:row>
      <xdr:rowOff>1384152</xdr:rowOff>
    </xdr:to>
    <xdr:pic>
      <xdr:nvPicPr>
        <xdr:cNvPr id="12" name="Picture 6" descr="Без имени-1копирование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8" y="22944"/>
          <a:ext cx="923752" cy="13612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679158</xdr:colOff>
      <xdr:row>47</xdr:row>
      <xdr:rowOff>31750</xdr:rowOff>
    </xdr:from>
    <xdr:to>
      <xdr:col>5</xdr:col>
      <xdr:colOff>874923</xdr:colOff>
      <xdr:row>47</xdr:row>
      <xdr:rowOff>1153583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9908" y="14816667"/>
          <a:ext cx="2883024" cy="1121833"/>
        </a:xfrm>
        <a:prstGeom prst="rect">
          <a:avLst/>
        </a:prstGeom>
      </xdr:spPr>
    </xdr:pic>
    <xdr:clientData/>
  </xdr:twoCellAnchor>
  <xdr:twoCellAnchor editAs="oneCell">
    <xdr:from>
      <xdr:col>3</xdr:col>
      <xdr:colOff>666383</xdr:colOff>
      <xdr:row>48</xdr:row>
      <xdr:rowOff>129190</xdr:rowOff>
    </xdr:from>
    <xdr:to>
      <xdr:col>5</xdr:col>
      <xdr:colOff>862148</xdr:colOff>
      <xdr:row>49</xdr:row>
      <xdr:rowOff>1016000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97133" y="14818857"/>
          <a:ext cx="2880000" cy="1109060"/>
        </a:xfrm>
        <a:prstGeom prst="rect">
          <a:avLst/>
        </a:prstGeom>
      </xdr:spPr>
    </xdr:pic>
    <xdr:clientData/>
  </xdr:twoCellAnchor>
  <xdr:twoCellAnchor editAs="oneCell">
    <xdr:from>
      <xdr:col>3</xdr:col>
      <xdr:colOff>634636</xdr:colOff>
      <xdr:row>50</xdr:row>
      <xdr:rowOff>135393</xdr:rowOff>
    </xdr:from>
    <xdr:to>
      <xdr:col>5</xdr:col>
      <xdr:colOff>830401</xdr:colOff>
      <xdr:row>52</xdr:row>
      <xdr:rowOff>116417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5386" y="16169143"/>
          <a:ext cx="2880000" cy="1166357"/>
        </a:xfrm>
        <a:prstGeom prst="rect">
          <a:avLst/>
        </a:prstGeom>
      </xdr:spPr>
    </xdr:pic>
    <xdr:clientData/>
  </xdr:twoCellAnchor>
  <xdr:twoCellAnchor editAs="oneCell">
    <xdr:from>
      <xdr:col>3</xdr:col>
      <xdr:colOff>635731</xdr:colOff>
      <xdr:row>53</xdr:row>
      <xdr:rowOff>114959</xdr:rowOff>
    </xdr:from>
    <xdr:to>
      <xdr:col>5</xdr:col>
      <xdr:colOff>831496</xdr:colOff>
      <xdr:row>53</xdr:row>
      <xdr:rowOff>1174751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6481" y="17588042"/>
          <a:ext cx="2880000" cy="1059792"/>
        </a:xfrm>
        <a:prstGeom prst="rect">
          <a:avLst/>
        </a:prstGeom>
      </xdr:spPr>
    </xdr:pic>
    <xdr:clientData/>
  </xdr:twoCellAnchor>
  <xdr:twoCellAnchor editAs="oneCell">
    <xdr:from>
      <xdr:col>3</xdr:col>
      <xdr:colOff>604346</xdr:colOff>
      <xdr:row>55</xdr:row>
      <xdr:rowOff>11679</xdr:rowOff>
    </xdr:from>
    <xdr:to>
      <xdr:col>5</xdr:col>
      <xdr:colOff>800111</xdr:colOff>
      <xdr:row>55</xdr:row>
      <xdr:rowOff>1016001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5096" y="20257596"/>
          <a:ext cx="2883024" cy="1004322"/>
        </a:xfrm>
        <a:prstGeom prst="rect">
          <a:avLst/>
        </a:prstGeom>
      </xdr:spPr>
    </xdr:pic>
    <xdr:clientData/>
  </xdr:twoCellAnchor>
  <xdr:twoCellAnchor editAs="oneCell">
    <xdr:from>
      <xdr:col>3</xdr:col>
      <xdr:colOff>602886</xdr:colOff>
      <xdr:row>56</xdr:row>
      <xdr:rowOff>108020</xdr:rowOff>
    </xdr:from>
    <xdr:to>
      <xdr:col>5</xdr:col>
      <xdr:colOff>798651</xdr:colOff>
      <xdr:row>58</xdr:row>
      <xdr:rowOff>10584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636" y="20099937"/>
          <a:ext cx="2880000" cy="1267813"/>
        </a:xfrm>
        <a:prstGeom prst="rect">
          <a:avLst/>
        </a:prstGeom>
      </xdr:spPr>
    </xdr:pic>
    <xdr:clientData/>
  </xdr:twoCellAnchor>
  <xdr:twoCellAnchor editAs="oneCell">
    <xdr:from>
      <xdr:col>3</xdr:col>
      <xdr:colOff>582813</xdr:colOff>
      <xdr:row>59</xdr:row>
      <xdr:rowOff>127365</xdr:rowOff>
    </xdr:from>
    <xdr:to>
      <xdr:col>5</xdr:col>
      <xdr:colOff>778578</xdr:colOff>
      <xdr:row>61</xdr:row>
      <xdr:rowOff>386050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563" y="21664448"/>
          <a:ext cx="2880000" cy="1454602"/>
        </a:xfrm>
        <a:prstGeom prst="rect">
          <a:avLst/>
        </a:prstGeom>
      </xdr:spPr>
    </xdr:pic>
    <xdr:clientData/>
  </xdr:twoCellAnchor>
  <xdr:twoCellAnchor editAs="oneCell">
    <xdr:from>
      <xdr:col>9</xdr:col>
      <xdr:colOff>252174</xdr:colOff>
      <xdr:row>46</xdr:row>
      <xdr:rowOff>179916</xdr:rowOff>
    </xdr:from>
    <xdr:to>
      <xdr:col>10</xdr:col>
      <xdr:colOff>1806235</xdr:colOff>
      <xdr:row>47</xdr:row>
      <xdr:rowOff>1026583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7091" y="13313833"/>
          <a:ext cx="2880000" cy="1100667"/>
        </a:xfrm>
        <a:prstGeom prst="rect">
          <a:avLst/>
        </a:prstGeom>
      </xdr:spPr>
    </xdr:pic>
    <xdr:clientData/>
  </xdr:twoCellAnchor>
  <xdr:twoCellAnchor editAs="oneCell">
    <xdr:from>
      <xdr:col>9</xdr:col>
      <xdr:colOff>243417</xdr:colOff>
      <xdr:row>49</xdr:row>
      <xdr:rowOff>1076477</xdr:rowOff>
    </xdr:from>
    <xdr:to>
      <xdr:col>10</xdr:col>
      <xdr:colOff>1797478</xdr:colOff>
      <xdr:row>52</xdr:row>
      <xdr:rowOff>84667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334" y="15988394"/>
          <a:ext cx="2880000" cy="1315356"/>
        </a:xfrm>
        <a:prstGeom prst="rect">
          <a:avLst/>
        </a:prstGeom>
      </xdr:spPr>
    </xdr:pic>
    <xdr:clientData/>
  </xdr:twoCellAnchor>
  <xdr:twoCellAnchor editAs="oneCell">
    <xdr:from>
      <xdr:col>9</xdr:col>
      <xdr:colOff>238882</xdr:colOff>
      <xdr:row>53</xdr:row>
      <xdr:rowOff>90712</xdr:rowOff>
    </xdr:from>
    <xdr:to>
      <xdr:col>10</xdr:col>
      <xdr:colOff>1792943</xdr:colOff>
      <xdr:row>54</xdr:row>
      <xdr:rowOff>63500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3799" y="17563795"/>
          <a:ext cx="2880000" cy="1168705"/>
        </a:xfrm>
        <a:prstGeom prst="rect">
          <a:avLst/>
        </a:prstGeom>
      </xdr:spPr>
    </xdr:pic>
    <xdr:clientData/>
  </xdr:twoCellAnchor>
  <xdr:twoCellAnchor editAs="oneCell">
    <xdr:from>
      <xdr:col>9</xdr:col>
      <xdr:colOff>244928</xdr:colOff>
      <xdr:row>55</xdr:row>
      <xdr:rowOff>18144</xdr:rowOff>
    </xdr:from>
    <xdr:to>
      <xdr:col>10</xdr:col>
      <xdr:colOff>1798989</xdr:colOff>
      <xdr:row>56</xdr:row>
      <xdr:rowOff>127000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9845" y="18867061"/>
          <a:ext cx="2880000" cy="125185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46</xdr:row>
      <xdr:rowOff>227462</xdr:rowOff>
    </xdr:from>
    <xdr:to>
      <xdr:col>16</xdr:col>
      <xdr:colOff>432178</xdr:colOff>
      <xdr:row>47</xdr:row>
      <xdr:rowOff>1262417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5" y="16115730"/>
          <a:ext cx="2968388" cy="1285165"/>
        </a:xfrm>
        <a:prstGeom prst="rect">
          <a:avLst/>
        </a:prstGeom>
      </xdr:spPr>
    </xdr:pic>
    <xdr:clientData/>
  </xdr:twoCellAnchor>
  <xdr:twoCellAnchor editAs="oneCell">
    <xdr:from>
      <xdr:col>14</xdr:col>
      <xdr:colOff>852984</xdr:colOff>
      <xdr:row>48</xdr:row>
      <xdr:rowOff>125104</xdr:rowOff>
    </xdr:from>
    <xdr:to>
      <xdr:col>16</xdr:col>
      <xdr:colOff>443550</xdr:colOff>
      <xdr:row>49</xdr:row>
      <xdr:rowOff>1063367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4" y="17571492"/>
          <a:ext cx="2979761" cy="1154353"/>
        </a:xfrm>
        <a:prstGeom prst="rect">
          <a:avLst/>
        </a:prstGeom>
      </xdr:spPr>
    </xdr:pic>
    <xdr:clientData/>
  </xdr:twoCellAnchor>
  <xdr:twoCellAnchor editAs="oneCell">
    <xdr:from>
      <xdr:col>14</xdr:col>
      <xdr:colOff>852984</xdr:colOff>
      <xdr:row>50</xdr:row>
      <xdr:rowOff>84668</xdr:rowOff>
    </xdr:from>
    <xdr:to>
      <xdr:col>16</xdr:col>
      <xdr:colOff>420804</xdr:colOff>
      <xdr:row>51</xdr:row>
      <xdr:rowOff>979343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4" y="18861713"/>
          <a:ext cx="2957015" cy="108801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52</xdr:row>
      <xdr:rowOff>198118</xdr:rowOff>
    </xdr:from>
    <xdr:to>
      <xdr:col>16</xdr:col>
      <xdr:colOff>432178</xdr:colOff>
      <xdr:row>53</xdr:row>
      <xdr:rowOff>1141489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0084955" y="20169341"/>
          <a:ext cx="2968388" cy="11935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54</xdr:row>
      <xdr:rowOff>89204</xdr:rowOff>
    </xdr:from>
    <xdr:to>
      <xdr:col>16</xdr:col>
      <xdr:colOff>443551</xdr:colOff>
      <xdr:row>56</xdr:row>
      <xdr:rowOff>10582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5" y="21516189"/>
          <a:ext cx="2979761" cy="1240661"/>
        </a:xfrm>
        <a:prstGeom prst="rect">
          <a:avLst/>
        </a:prstGeom>
      </xdr:spPr>
    </xdr:pic>
    <xdr:clientData/>
  </xdr:twoCellAnchor>
  <xdr:twoCellAnchor editAs="oneCell">
    <xdr:from>
      <xdr:col>14</xdr:col>
      <xdr:colOff>852984</xdr:colOff>
      <xdr:row>57</xdr:row>
      <xdr:rowOff>45357</xdr:rowOff>
    </xdr:from>
    <xdr:to>
      <xdr:col>16</xdr:col>
      <xdr:colOff>443550</xdr:colOff>
      <xdr:row>58</xdr:row>
      <xdr:rowOff>127000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4954" y="22973595"/>
          <a:ext cx="2979761" cy="1264450"/>
        </a:xfrm>
        <a:prstGeom prst="rect">
          <a:avLst/>
        </a:prstGeom>
      </xdr:spPr>
    </xdr:pic>
    <xdr:clientData/>
  </xdr:twoCellAnchor>
  <xdr:twoCellAnchor editAs="oneCell">
    <xdr:from>
      <xdr:col>9</xdr:col>
      <xdr:colOff>222248</xdr:colOff>
      <xdr:row>59</xdr:row>
      <xdr:rowOff>232833</xdr:rowOff>
    </xdr:from>
    <xdr:to>
      <xdr:col>10</xdr:col>
      <xdr:colOff>1776309</xdr:colOff>
      <xdr:row>61</xdr:row>
      <xdr:rowOff>391583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737165" y="21769916"/>
          <a:ext cx="2880000" cy="1354667"/>
        </a:xfrm>
        <a:prstGeom prst="rect">
          <a:avLst/>
        </a:prstGeom>
      </xdr:spPr>
    </xdr:pic>
    <xdr:clientData/>
  </xdr:twoCellAnchor>
  <xdr:twoCellAnchor editAs="oneCell">
    <xdr:from>
      <xdr:col>9</xdr:col>
      <xdr:colOff>235856</xdr:colOff>
      <xdr:row>47</xdr:row>
      <xdr:rowOff>1197429</xdr:rowOff>
    </xdr:from>
    <xdr:to>
      <xdr:col>10</xdr:col>
      <xdr:colOff>1796143</xdr:colOff>
      <xdr:row>49</xdr:row>
      <xdr:rowOff>879929</xdr:rowOff>
    </xdr:to>
    <xdr:pic>
      <xdr:nvPicPr>
        <xdr:cNvPr id="44" name="Рисунок 43" descr="https://sun9-74.userapi.com/impg/NSk9JwoPc98nZT-7FwEdJPm6A8s55LWueVvYgw/Bb_u-P4RBNY.jpg?size=2560x1542&amp;quality=96&amp;sign=9b8ac079f54d6a846745d420a6dc581c&amp;type=album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2285" y="15203715"/>
          <a:ext cx="2884715" cy="1215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955344</xdr:colOff>
      <xdr:row>46</xdr:row>
      <xdr:rowOff>147852</xdr:rowOff>
    </xdr:from>
    <xdr:to>
      <xdr:col>5</xdr:col>
      <xdr:colOff>955344</xdr:colOff>
      <xdr:row>61</xdr:row>
      <xdr:rowOff>580031</xdr:rowOff>
    </xdr:to>
    <xdr:cxnSp macro="">
      <xdr:nvCxnSpPr>
        <xdr:cNvPr id="7" name="Прямая соединительная линия 6"/>
        <xdr:cNvCxnSpPr/>
      </xdr:nvCxnSpPr>
      <xdr:spPr>
        <a:xfrm flipH="1">
          <a:off x="8279642" y="16036120"/>
          <a:ext cx="0" cy="10031104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595952</xdr:colOff>
      <xdr:row>46</xdr:row>
      <xdr:rowOff>50042</xdr:rowOff>
    </xdr:from>
    <xdr:to>
      <xdr:col>16</xdr:col>
      <xdr:colOff>595952</xdr:colOff>
      <xdr:row>61</xdr:row>
      <xdr:rowOff>482221</xdr:rowOff>
    </xdr:to>
    <xdr:cxnSp macro="">
      <xdr:nvCxnSpPr>
        <xdr:cNvPr id="46" name="Прямая соединительная линия 45"/>
        <xdr:cNvCxnSpPr/>
      </xdr:nvCxnSpPr>
      <xdr:spPr>
        <a:xfrm flipH="1">
          <a:off x="23217117" y="15938310"/>
          <a:ext cx="0" cy="10031104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46</xdr:row>
      <xdr:rowOff>43218</xdr:rowOff>
    </xdr:from>
    <xdr:to>
      <xdr:col>11</xdr:col>
      <xdr:colOff>0</xdr:colOff>
      <xdr:row>61</xdr:row>
      <xdr:rowOff>475397</xdr:rowOff>
    </xdr:to>
    <xdr:cxnSp macro="">
      <xdr:nvCxnSpPr>
        <xdr:cNvPr id="47" name="Прямая соединительная линия 46"/>
        <xdr:cNvCxnSpPr/>
      </xdr:nvCxnSpPr>
      <xdr:spPr>
        <a:xfrm flipH="1">
          <a:off x="15990627" y="15931486"/>
          <a:ext cx="0" cy="10031104"/>
        </a:xfrm>
        <a:prstGeom prst="line">
          <a:avLst/>
        </a:prstGeom>
        <a:ln>
          <a:solidFill>
            <a:schemeClr val="bg1"/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284328</xdr:colOff>
      <xdr:row>57</xdr:row>
      <xdr:rowOff>56866</xdr:rowOff>
    </xdr:from>
    <xdr:to>
      <xdr:col>10</xdr:col>
      <xdr:colOff>1796951</xdr:colOff>
      <xdr:row>59</xdr:row>
      <xdr:rowOff>102357</xdr:rowOff>
    </xdr:to>
    <xdr:pic>
      <xdr:nvPicPr>
        <xdr:cNvPr id="43" name="Рисунок 42" descr="https://hub.ldpr.ru/media/images/khakasiya/631d2152e5b6479976e56ae6ab948f807935978778971c6e37c10a5662a325a4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4985" y="22985104"/>
          <a:ext cx="2797788" cy="14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62"/>
  <sheetViews>
    <sheetView showGridLines="0" tabSelected="1" zoomScale="60" zoomScaleNormal="60" workbookViewId="0">
      <selection activeCell="S3" sqref="S3"/>
    </sheetView>
  </sheetViews>
  <sheetFormatPr defaultRowHeight="14" x14ac:dyDescent="0.3"/>
  <cols>
    <col min="1" max="1" width="3.296875" style="55" customWidth="1"/>
    <col min="2" max="2" width="47.296875" style="55" customWidth="1"/>
    <col min="3" max="3" width="18.19921875" style="55" customWidth="1"/>
    <col min="4" max="4" width="19.8984375" style="55" customWidth="1"/>
    <col min="5" max="5" width="18.59765625" style="55" customWidth="1"/>
    <col min="6" max="6" width="14.19921875" style="55" customWidth="1"/>
    <col min="7" max="7" width="0.5" style="55" customWidth="1"/>
    <col min="8" max="8" width="48.19921875" style="55" customWidth="1"/>
    <col min="9" max="9" width="16.8984375" style="55" customWidth="1"/>
    <col min="10" max="10" width="18.8984375" style="55" customWidth="1"/>
    <col min="11" max="11" width="28.5" style="55" customWidth="1"/>
    <col min="12" max="12" width="9.19921875" style="55" hidden="1" customWidth="1"/>
    <col min="13" max="13" width="0.69921875" style="55" customWidth="1"/>
    <col min="14" max="14" width="46.796875" style="55" customWidth="1"/>
    <col min="15" max="15" width="12.5" style="55" customWidth="1"/>
    <col min="16" max="16" width="37.19921875" style="55" customWidth="1"/>
    <col min="17" max="17" width="16.69921875" style="55" customWidth="1"/>
    <col min="18" max="18" width="8.796875" style="55"/>
    <col min="19" max="19" width="27.19921875" style="55" customWidth="1"/>
    <col min="20" max="20" width="23.296875" style="55" customWidth="1"/>
    <col min="21" max="16384" width="8.796875" style="55"/>
  </cols>
  <sheetData>
    <row r="1" spans="3:18" ht="146.94999999999999" customHeight="1" x14ac:dyDescent="0.45">
      <c r="C1" s="52" t="s">
        <v>14</v>
      </c>
      <c r="D1" s="53">
        <f>Обработка0!$B$15</f>
        <v>3093.2</v>
      </c>
      <c r="E1" s="54" t="s">
        <v>38</v>
      </c>
      <c r="I1" s="52" t="s">
        <v>60</v>
      </c>
      <c r="J1" s="56">
        <f>Обработка0!$B$19</f>
        <v>3026</v>
      </c>
      <c r="K1" s="57" t="s">
        <v>38</v>
      </c>
    </row>
    <row r="2" spans="3:18" ht="33.049999999999997" customHeight="1" x14ac:dyDescent="0.45">
      <c r="C2" s="52"/>
      <c r="D2" s="58"/>
      <c r="E2" s="54"/>
      <c r="I2" s="52"/>
      <c r="J2" s="59"/>
      <c r="K2" s="57"/>
    </row>
    <row r="6" spans="3:18" x14ac:dyDescent="0.3">
      <c r="R6" s="55" t="s">
        <v>68</v>
      </c>
    </row>
    <row r="14" spans="3:18" ht="22.85" customHeight="1" x14ac:dyDescent="0.3"/>
    <row r="15" spans="3:18" ht="13.85" customHeight="1" x14ac:dyDescent="0.3"/>
    <row r="16" spans="3:18" ht="43.95" customHeight="1" x14ac:dyDescent="0.3"/>
    <row r="17" spans="2:15" ht="37.25" customHeight="1" x14ac:dyDescent="0.3"/>
    <row r="18" spans="2:15" ht="37.25" customHeight="1" x14ac:dyDescent="0.3"/>
    <row r="19" spans="2:15" ht="37.25" customHeight="1" x14ac:dyDescent="0.3"/>
    <row r="20" spans="2:15" ht="36.950000000000003" customHeight="1" x14ac:dyDescent="0.3"/>
    <row r="21" spans="2:15" ht="36.950000000000003" customHeight="1" x14ac:dyDescent="0.3"/>
    <row r="22" spans="2:15" ht="36.950000000000003" customHeight="1" x14ac:dyDescent="0.3"/>
    <row r="23" spans="2:15" ht="36.950000000000003" customHeight="1" x14ac:dyDescent="0.3"/>
    <row r="25" spans="2:15" ht="0.95" customHeight="1" x14ac:dyDescent="0.3"/>
    <row r="26" spans="2:15" ht="25.55" customHeight="1" x14ac:dyDescent="0.3">
      <c r="H26" s="60" t="s">
        <v>16</v>
      </c>
      <c r="I26" s="61"/>
      <c r="J26" s="62">
        <f>Обработка0!$B$20</f>
        <v>-67.2</v>
      </c>
      <c r="K26" s="60" t="s">
        <v>38</v>
      </c>
    </row>
    <row r="27" spans="2:15" ht="1.25" customHeight="1" x14ac:dyDescent="0.3"/>
    <row r="28" spans="2:15" ht="18.7" customHeight="1" x14ac:dyDescent="0.3"/>
    <row r="30" spans="2:15" ht="33.450000000000003" customHeight="1" x14ac:dyDescent="0.45">
      <c r="B30" s="83" t="s">
        <v>67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</row>
    <row r="38" spans="2:20" ht="52.95" hidden="1" customHeight="1" x14ac:dyDescent="0.3"/>
    <row r="39" spans="2:20" ht="13.6" hidden="1" customHeight="1" x14ac:dyDescent="0.3"/>
    <row r="40" spans="2:20" ht="51.75" customHeight="1" x14ac:dyDescent="0.3"/>
    <row r="41" spans="2:20" ht="64.5" customHeight="1" x14ac:dyDescent="0.3"/>
    <row r="42" spans="2:20" ht="57.65" customHeight="1" x14ac:dyDescent="0.3"/>
    <row r="43" spans="2:20" ht="65.95" customHeight="1" x14ac:dyDescent="0.3"/>
    <row r="44" spans="2:20" ht="51.75" customHeight="1" x14ac:dyDescent="0.3"/>
    <row r="45" spans="2:20" ht="45" customHeight="1" x14ac:dyDescent="0.3"/>
    <row r="46" spans="2:20" ht="34.15" customHeight="1" x14ac:dyDescent="0.3">
      <c r="B46" s="63" t="s">
        <v>69</v>
      </c>
      <c r="D46" s="64">
        <f>обработка3!$B$23</f>
        <v>2732.2999999999997</v>
      </c>
      <c r="E46" s="64" t="s">
        <v>38</v>
      </c>
    </row>
    <row r="47" spans="2:20" ht="20.3" customHeight="1" x14ac:dyDescent="0.3">
      <c r="E47" s="65"/>
    </row>
    <row r="48" spans="2:20" ht="102.8" customHeight="1" x14ac:dyDescent="0.3">
      <c r="B48" s="66" t="str">
        <f>обработка3!$A$2</f>
        <v>Муниципальная программа "Развитие образования Балахнинского муниципального округа Нижегородской области"</v>
      </c>
      <c r="C48" s="67">
        <f>обработка3!$B$2</f>
        <v>1672.4</v>
      </c>
      <c r="H48" s="66" t="s">
        <v>26</v>
      </c>
      <c r="I48" s="67">
        <f>обработка3!$B$9</f>
        <v>1.1000000000000001</v>
      </c>
      <c r="M48" s="68"/>
      <c r="N48" s="66" t="s">
        <v>32</v>
      </c>
      <c r="O48" s="69">
        <f>обработка3!$B16</f>
        <v>132.5</v>
      </c>
      <c r="P48" s="68"/>
      <c r="Q48" s="70"/>
      <c r="S48" s="68"/>
      <c r="T48" s="71"/>
    </row>
    <row r="49" spans="2:21" ht="17.5" customHeight="1" x14ac:dyDescent="0.3">
      <c r="B49" s="72"/>
      <c r="C49" s="73"/>
      <c r="H49" s="72"/>
      <c r="I49" s="73"/>
      <c r="M49" s="68"/>
      <c r="N49" s="72"/>
      <c r="O49" s="74"/>
      <c r="P49" s="75"/>
      <c r="Q49" s="75"/>
      <c r="S49" s="75"/>
      <c r="T49" s="75"/>
    </row>
    <row r="50" spans="2:21" ht="88.55" customHeight="1" x14ac:dyDescent="0.3">
      <c r="B50" s="66" t="s">
        <v>20</v>
      </c>
      <c r="C50" s="67">
        <f>обработка3!$B$3</f>
        <v>323.3</v>
      </c>
      <c r="D50" s="76"/>
      <c r="H50" s="66" t="s">
        <v>27</v>
      </c>
      <c r="I50" s="67">
        <f>обработка3!$B10</f>
        <v>5.2</v>
      </c>
      <c r="J50" s="76"/>
      <c r="M50" s="68"/>
      <c r="N50" s="66" t="s">
        <v>33</v>
      </c>
      <c r="O50" s="69">
        <f>обработка3!$B17</f>
        <v>2.2999999999999998</v>
      </c>
      <c r="P50" s="68"/>
      <c r="Q50" s="70"/>
      <c r="R50" s="76"/>
      <c r="S50" s="68"/>
      <c r="T50" s="70"/>
      <c r="U50" s="76"/>
    </row>
    <row r="51" spans="2:21" ht="15.45" customHeight="1" x14ac:dyDescent="0.3">
      <c r="B51" s="72"/>
      <c r="C51" s="73"/>
      <c r="H51" s="72"/>
      <c r="I51" s="73"/>
      <c r="M51" s="68"/>
      <c r="N51" s="72"/>
      <c r="O51" s="74"/>
      <c r="P51" s="75"/>
      <c r="Q51" s="75"/>
      <c r="S51" s="75"/>
      <c r="T51" s="75"/>
    </row>
    <row r="52" spans="2:21" ht="78.75" customHeight="1" x14ac:dyDescent="0.3">
      <c r="B52" s="66" t="s">
        <v>21</v>
      </c>
      <c r="C52" s="67">
        <f>обработка3!$B$4</f>
        <v>74</v>
      </c>
      <c r="H52" s="66" t="s">
        <v>28</v>
      </c>
      <c r="I52" s="67">
        <f>обработка3!$B11</f>
        <v>91.1</v>
      </c>
      <c r="M52" s="68"/>
      <c r="N52" s="66" t="s">
        <v>34</v>
      </c>
      <c r="O52" s="69">
        <f>обработка3!$B18</f>
        <v>63.5</v>
      </c>
      <c r="P52" s="68"/>
      <c r="Q52" s="71"/>
      <c r="S52" s="68"/>
      <c r="T52" s="70"/>
    </row>
    <row r="53" spans="2:21" ht="20.3" customHeight="1" x14ac:dyDescent="0.3">
      <c r="B53" s="72"/>
      <c r="C53" s="73"/>
      <c r="H53" s="72"/>
      <c r="I53" s="73"/>
      <c r="M53" s="68"/>
      <c r="N53" s="72"/>
      <c r="O53" s="74"/>
      <c r="P53" s="75"/>
      <c r="Q53" s="75"/>
      <c r="S53" s="75"/>
      <c r="T53" s="75"/>
    </row>
    <row r="54" spans="2:21" ht="94.6" customHeight="1" x14ac:dyDescent="0.3">
      <c r="B54" s="66" t="s">
        <v>22</v>
      </c>
      <c r="C54" s="67">
        <f>обработка3!$B$5</f>
        <v>0.1</v>
      </c>
      <c r="H54" s="66" t="s">
        <v>29</v>
      </c>
      <c r="I54" s="67">
        <f>обработка3!$B12</f>
        <v>13.3</v>
      </c>
      <c r="M54" s="68"/>
      <c r="N54" s="66" t="s">
        <v>35</v>
      </c>
      <c r="O54" s="69">
        <f>обработка3!$B19</f>
        <v>57.6</v>
      </c>
      <c r="P54" s="68"/>
      <c r="Q54" s="70"/>
      <c r="S54" s="68"/>
      <c r="T54" s="70"/>
    </row>
    <row r="55" spans="2:21" x14ac:dyDescent="0.3">
      <c r="B55" s="66"/>
      <c r="C55" s="67"/>
      <c r="H55" s="72"/>
      <c r="I55" s="73"/>
      <c r="M55" s="68"/>
      <c r="N55" s="72"/>
      <c r="O55" s="74"/>
      <c r="P55" s="75"/>
      <c r="Q55" s="75"/>
    </row>
    <row r="56" spans="2:21" ht="90" customHeight="1" x14ac:dyDescent="0.3">
      <c r="B56" s="66" t="s">
        <v>23</v>
      </c>
      <c r="C56" s="67">
        <f>обработка3!$B$6</f>
        <v>0.9</v>
      </c>
      <c r="H56" s="66" t="s">
        <v>30</v>
      </c>
      <c r="I56" s="67">
        <f>обработка3!$B13</f>
        <v>64.7</v>
      </c>
      <c r="M56" s="68"/>
      <c r="N56" s="66" t="s">
        <v>36</v>
      </c>
      <c r="O56" s="69">
        <f>обработка3!$B20</f>
        <v>3.5</v>
      </c>
      <c r="P56" s="68"/>
      <c r="Q56" s="70"/>
    </row>
    <row r="57" spans="2:21" x14ac:dyDescent="0.3">
      <c r="B57" s="72"/>
      <c r="C57" s="73"/>
      <c r="D57" s="76"/>
      <c r="H57" s="77"/>
      <c r="I57" s="78"/>
      <c r="M57" s="68"/>
      <c r="N57" s="72"/>
      <c r="O57" s="74"/>
      <c r="P57" s="75"/>
      <c r="Q57" s="75"/>
    </row>
    <row r="58" spans="2:21" ht="93.8" customHeight="1" x14ac:dyDescent="0.3">
      <c r="B58" s="66" t="s">
        <v>24</v>
      </c>
      <c r="C58" s="67">
        <f>обработка3!$B$7</f>
        <v>10.5</v>
      </c>
      <c r="H58" s="66" t="s">
        <v>66</v>
      </c>
      <c r="I58" s="67">
        <f>обработка3!$B14</f>
        <v>190</v>
      </c>
      <c r="M58" s="68"/>
      <c r="N58" s="66" t="s">
        <v>37</v>
      </c>
      <c r="O58" s="69">
        <f>обработка3!$B21</f>
        <v>10.5</v>
      </c>
      <c r="P58" s="68"/>
      <c r="Q58" s="70"/>
    </row>
    <row r="59" spans="2:21" x14ac:dyDescent="0.3">
      <c r="B59" s="72"/>
      <c r="C59" s="73"/>
      <c r="H59" s="72"/>
      <c r="I59" s="73"/>
      <c r="M59" s="68"/>
      <c r="N59" s="77"/>
    </row>
    <row r="60" spans="2:21" ht="80.2" customHeight="1" x14ac:dyDescent="0.3">
      <c r="B60" s="66" t="s">
        <v>25</v>
      </c>
      <c r="C60" s="67">
        <f>обработка3!$B$8</f>
        <v>7</v>
      </c>
      <c r="H60" s="66" t="s">
        <v>63</v>
      </c>
      <c r="I60" s="67">
        <f>обработка3!$B15</f>
        <v>8.8000000000000007</v>
      </c>
      <c r="M60" s="68"/>
      <c r="N60" s="66"/>
      <c r="O60" s="69"/>
    </row>
    <row r="61" spans="2:21" x14ac:dyDescent="0.3">
      <c r="B61" s="75"/>
      <c r="C61" s="75"/>
      <c r="I61" s="79"/>
      <c r="M61" s="68"/>
    </row>
    <row r="62" spans="2:21" ht="90" customHeight="1" x14ac:dyDescent="0.3">
      <c r="B62" s="68"/>
      <c r="C62" s="70"/>
      <c r="M62" s="68"/>
    </row>
  </sheetData>
  <mergeCells count="1">
    <mergeCell ref="B30:O30"/>
  </mergeCells>
  <pageMargins left="0.7" right="0.7" top="0.75" bottom="0.75" header="0.3" footer="0.3"/>
  <pageSetup paperSize="9" orientation="portrait" r:id="rId1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Drop Down 1">
              <controlPr defaultSize="0" autoLine="0" autoPict="0">
                <anchor moveWithCells="1">
                  <from>
                    <xdr:col>5</xdr:col>
                    <xdr:colOff>436728</xdr:colOff>
                    <xdr:row>0</xdr:row>
                    <xdr:rowOff>1542197</xdr:rowOff>
                  </from>
                  <to>
                    <xdr:col>7</xdr:col>
                    <xdr:colOff>934872</xdr:colOff>
                    <xdr:row>1</xdr:row>
                    <xdr:rowOff>20472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907576</xdr:colOff>
                    <xdr:row>33</xdr:row>
                    <xdr:rowOff>143301</xdr:rowOff>
                  </from>
                  <to>
                    <xdr:col>3</xdr:col>
                    <xdr:colOff>122830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Drop Down 5">
              <controlPr defaultSize="0" autoLine="0" autoPict="0">
                <anchor moveWithCells="1">
                  <from>
                    <xdr:col>7</xdr:col>
                    <xdr:colOff>1972101</xdr:colOff>
                    <xdr:row>33</xdr:row>
                    <xdr:rowOff>170597</xdr:rowOff>
                  </from>
                  <to>
                    <xdr:col>9</xdr:col>
                    <xdr:colOff>1044054</xdr:colOff>
                    <xdr:row>36</xdr:row>
                    <xdr:rowOff>20472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Drop Down 8">
              <controlPr defaultSize="0" autoLine="0" autoPict="0">
                <anchor moveWithCells="1">
                  <from>
                    <xdr:col>5</xdr:col>
                    <xdr:colOff>170597</xdr:colOff>
                    <xdr:row>45</xdr:row>
                    <xdr:rowOff>20472</xdr:rowOff>
                  </from>
                  <to>
                    <xdr:col>7</xdr:col>
                    <xdr:colOff>1214651</xdr:colOff>
                    <xdr:row>45</xdr:row>
                    <xdr:rowOff>361666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80" zoomScaleNormal="80" workbookViewId="0">
      <selection activeCell="A9" sqref="A9"/>
    </sheetView>
  </sheetViews>
  <sheetFormatPr defaultColWidth="8.69921875" defaultRowHeight="12.9" x14ac:dyDescent="0.25"/>
  <cols>
    <col min="1" max="1" width="61.19921875" style="10" customWidth="1"/>
    <col min="2" max="2" width="25.19921875" style="25" customWidth="1"/>
    <col min="3" max="16384" width="8.69921875" style="10"/>
  </cols>
  <sheetData>
    <row r="1" spans="1:5" x14ac:dyDescent="0.25">
      <c r="A1" s="10">
        <v>1</v>
      </c>
      <c r="B1" s="25" t="str">
        <f>INDEX(Данные!A2:A13, A1)</f>
        <v>2024 год</v>
      </c>
    </row>
    <row r="2" spans="1:5" ht="18" customHeight="1" x14ac:dyDescent="0.25">
      <c r="A2" s="17" t="s">
        <v>0</v>
      </c>
      <c r="B2" s="31">
        <f>VLOOKUP(B$1,Данные!$A:$S,MATCH(A2,Данные!$A$1:$S$1,0),0)</f>
        <v>95.7</v>
      </c>
      <c r="E2" s="37"/>
    </row>
    <row r="3" spans="1:5" ht="18" customHeight="1" x14ac:dyDescent="0.25">
      <c r="A3" s="17" t="s">
        <v>1</v>
      </c>
      <c r="B3" s="31">
        <f>VLOOKUP(B$1,Данные!$A:$S,MATCH(A3,Данные!$A$1:$S$1,0),0)</f>
        <v>1745.8</v>
      </c>
      <c r="E3" s="37"/>
    </row>
    <row r="4" spans="1:5" ht="18" customHeight="1" x14ac:dyDescent="0.25">
      <c r="A4" s="17" t="s">
        <v>41</v>
      </c>
      <c r="B4" s="31">
        <f>VLOOKUP(B$1,Данные!$A:$S,MATCH(A4,Данные!$A$1:$S$1,0),0)</f>
        <v>238.1</v>
      </c>
      <c r="E4" s="37"/>
    </row>
    <row r="5" spans="1:5" ht="18" customHeight="1" x14ac:dyDescent="0.25">
      <c r="A5" s="17" t="s">
        <v>2</v>
      </c>
      <c r="B5" s="31">
        <f>VLOOKUP(B$1,Данные!$A:$S,MATCH(A5,Данные!$A$1:$S$1,0),0)</f>
        <v>98.2</v>
      </c>
      <c r="E5" s="37"/>
    </row>
    <row r="6" spans="1:5" ht="18" customHeight="1" x14ac:dyDescent="0.25">
      <c r="A6" s="17" t="s">
        <v>3</v>
      </c>
      <c r="B6" s="31">
        <f>VLOOKUP(B$1,Данные!$A:$S,MATCH(A6,Данные!$A$1:$S$1,0),0)</f>
        <v>292.60000000000002</v>
      </c>
      <c r="E6" s="37"/>
    </row>
    <row r="7" spans="1:5" ht="18" customHeight="1" x14ac:dyDescent="0.25">
      <c r="A7" s="17" t="s">
        <v>42</v>
      </c>
      <c r="B7" s="31">
        <f>VLOOKUP(B$1,Данные!$A:$S,MATCH(A7,Данные!$A$1:$S$1,0),0)</f>
        <v>74</v>
      </c>
      <c r="E7" s="37"/>
    </row>
    <row r="8" spans="1:5" ht="18" customHeight="1" x14ac:dyDescent="0.25">
      <c r="A8" s="17" t="s">
        <v>40</v>
      </c>
      <c r="B8" s="31">
        <f>VLOOKUP(B$1,Данные!$A:$S,MATCH(A8,Данные!$A$1:$S$1,0),0)</f>
        <v>29.2</v>
      </c>
      <c r="E8" s="37"/>
    </row>
    <row r="9" spans="1:5" ht="18" customHeight="1" x14ac:dyDescent="0.25">
      <c r="A9" s="17" t="s">
        <v>39</v>
      </c>
      <c r="B9" s="31">
        <f>VLOOKUP(B$1,Данные!$A:$S,MATCH(A9,Данные!$A$1:$S$1,0),0)</f>
        <v>0</v>
      </c>
      <c r="E9" s="37"/>
    </row>
    <row r="10" spans="1:5" ht="18" customHeight="1" x14ac:dyDescent="0.25">
      <c r="A10" s="17" t="s">
        <v>43</v>
      </c>
      <c r="B10" s="31">
        <f>VLOOKUP(B$1,Данные!$A:$S,MATCH(A10,Данные!$A$1:$S$1,0),0)</f>
        <v>8.8000000000000007</v>
      </c>
      <c r="E10" s="37"/>
    </row>
    <row r="11" spans="1:5" ht="18" customHeight="1" x14ac:dyDescent="0.25">
      <c r="A11" s="17" t="s">
        <v>4</v>
      </c>
      <c r="B11" s="31">
        <f>VLOOKUP(B$1,Данные!$A:$S,MATCH(A11,Данные!$A$1:$S$1,0),0)</f>
        <v>415.9</v>
      </c>
      <c r="E11" s="37"/>
    </row>
    <row r="12" spans="1:5" ht="18" customHeight="1" x14ac:dyDescent="0.25">
      <c r="A12" s="17" t="s">
        <v>5</v>
      </c>
      <c r="B12" s="31">
        <f>VLOOKUP(B$1,Данные!$A:$S,MATCH(A12,Данные!$A$1:$S$1,0),0)</f>
        <v>77.5</v>
      </c>
      <c r="E12" s="37"/>
    </row>
    <row r="13" spans="1:5" ht="18" customHeight="1" x14ac:dyDescent="0.25">
      <c r="A13" s="17" t="s">
        <v>44</v>
      </c>
      <c r="B13" s="31">
        <f>VLOOKUP(B$1,Данные!$A:$S,MATCH(A13,Данные!$A$1:$S$1,0),0)</f>
        <v>17.399999999999999</v>
      </c>
      <c r="E13" s="37"/>
    </row>
    <row r="14" spans="1:5" ht="18" customHeight="1" x14ac:dyDescent="0.25">
      <c r="A14" s="17" t="s">
        <v>61</v>
      </c>
      <c r="B14" s="31">
        <f>VLOOKUP(B$1,Данные!$A:$S,MATCH(A14,Данные!$A$1:$S$1,0),0)</f>
        <v>0</v>
      </c>
      <c r="E14" s="37"/>
    </row>
    <row r="15" spans="1:5" s="18" customFormat="1" ht="18" customHeight="1" x14ac:dyDescent="0.25">
      <c r="A15" s="18" t="s">
        <v>12</v>
      </c>
      <c r="B15" s="32">
        <f>VLOOKUP(B$1,Данные!$A:$S,MATCH(A15,Данные!$A$1:$S$1,0),0)</f>
        <v>3093.2</v>
      </c>
      <c r="E15" s="38"/>
    </row>
    <row r="16" spans="1:5" ht="18" customHeight="1" x14ac:dyDescent="0.25">
      <c r="A16" s="10" t="s">
        <v>11</v>
      </c>
      <c r="B16" s="31">
        <f>VLOOKUP(B$1,Данные!$A:$S,MATCH(A16,Данные!$A$1:$S$1,0),0)</f>
        <v>1028.3</v>
      </c>
      <c r="E16" s="37"/>
    </row>
    <row r="17" spans="1:5" ht="18" customHeight="1" x14ac:dyDescent="0.25">
      <c r="A17" s="10" t="s">
        <v>9</v>
      </c>
      <c r="B17" s="31">
        <f>VLOOKUP(B$1,Данные!$A:$S,MATCH(A17,Данные!$A$1:$S$1,0),0)</f>
        <v>112.7</v>
      </c>
      <c r="E17" s="37"/>
    </row>
    <row r="18" spans="1:5" ht="18" customHeight="1" x14ac:dyDescent="0.25">
      <c r="A18" s="10" t="s">
        <v>10</v>
      </c>
      <c r="B18" s="31">
        <f>VLOOKUP(B$1,Данные!$A:$S,MATCH(A18,Данные!$A$1:$S$1,0),0)</f>
        <v>1885</v>
      </c>
      <c r="E18" s="37"/>
    </row>
    <row r="19" spans="1:5" s="18" customFormat="1" ht="18" customHeight="1" x14ac:dyDescent="0.25">
      <c r="A19" s="18" t="s">
        <v>13</v>
      </c>
      <c r="B19" s="32">
        <f>VLOOKUP(B$1,Данные!$A:$T,MATCH(A19,Данные!$A$1:$S$1,0),0)</f>
        <v>3026</v>
      </c>
      <c r="E19" s="39"/>
    </row>
    <row r="20" spans="1:5" s="18" customFormat="1" ht="18" customHeight="1" x14ac:dyDescent="0.25">
      <c r="A20" s="18" t="s">
        <v>15</v>
      </c>
      <c r="B20" s="32">
        <f>VLOOKUP(B$1,Данные!$A:$T,MATCH(A20,Данные!$A$1:$T$1,0),0)</f>
        <v>-67.2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zoomScale="70" zoomScaleNormal="70" workbookViewId="0">
      <selection activeCell="F27" sqref="F27"/>
    </sheetView>
  </sheetViews>
  <sheetFormatPr defaultColWidth="8.69921875" defaultRowHeight="12.9" x14ac:dyDescent="0.25"/>
  <cols>
    <col min="1" max="1" width="11.19921875" style="15" customWidth="1"/>
    <col min="2" max="2" width="15.09765625" style="15" customWidth="1"/>
    <col min="3" max="3" width="13.8984375" style="15" customWidth="1"/>
    <col min="4" max="4" width="22.19921875" style="15" customWidth="1"/>
    <col min="5" max="5" width="13.5" style="15" customWidth="1"/>
    <col min="6" max="7" width="15.09765625" style="15" customWidth="1"/>
    <col min="8" max="8" width="18.5" style="15" customWidth="1"/>
    <col min="9" max="12" width="12.8984375" style="15" customWidth="1"/>
    <col min="13" max="14" width="16.09765625" style="15" customWidth="1"/>
    <col min="15" max="15" width="15.19921875" style="21" customWidth="1"/>
    <col min="16" max="17" width="12.09765625" style="15" customWidth="1"/>
    <col min="18" max="18" width="14.69921875" style="15" customWidth="1"/>
    <col min="19" max="19" width="13.296875" style="21" customWidth="1"/>
    <col min="20" max="20" width="13.5" style="21" customWidth="1"/>
    <col min="21" max="16384" width="8.69921875" style="15"/>
  </cols>
  <sheetData>
    <row r="1" spans="1:20" ht="66.099999999999994" customHeight="1" x14ac:dyDescent="0.25">
      <c r="A1" s="20" t="s">
        <v>7</v>
      </c>
      <c r="B1" s="22" t="s">
        <v>0</v>
      </c>
      <c r="C1" s="22" t="s">
        <v>1</v>
      </c>
      <c r="D1" s="22" t="s">
        <v>41</v>
      </c>
      <c r="E1" s="22" t="s">
        <v>2</v>
      </c>
      <c r="F1" s="22" t="s">
        <v>3</v>
      </c>
      <c r="G1" s="22" t="s">
        <v>42</v>
      </c>
      <c r="H1" s="22" t="s">
        <v>40</v>
      </c>
      <c r="I1" s="22" t="s">
        <v>39</v>
      </c>
      <c r="J1" s="22" t="s">
        <v>43</v>
      </c>
      <c r="K1" s="22" t="s">
        <v>4</v>
      </c>
      <c r="L1" s="22" t="s">
        <v>5</v>
      </c>
      <c r="M1" s="22" t="s">
        <v>44</v>
      </c>
      <c r="N1" s="34" t="s">
        <v>61</v>
      </c>
      <c r="O1" s="23" t="s">
        <v>12</v>
      </c>
      <c r="P1" s="24" t="s">
        <v>11</v>
      </c>
      <c r="Q1" s="24" t="s">
        <v>9</v>
      </c>
      <c r="R1" s="24" t="s">
        <v>10</v>
      </c>
      <c r="S1" s="23" t="s">
        <v>13</v>
      </c>
      <c r="T1" s="35" t="s">
        <v>15</v>
      </c>
    </row>
    <row r="2" spans="1:20" ht="16.55" customHeight="1" x14ac:dyDescent="0.25">
      <c r="A2" s="15" t="s">
        <v>17</v>
      </c>
      <c r="B2" s="33">
        <v>95.7</v>
      </c>
      <c r="C2" s="33">
        <v>1745.8</v>
      </c>
      <c r="D2" s="33">
        <v>238.1</v>
      </c>
      <c r="E2" s="33">
        <v>98.2</v>
      </c>
      <c r="F2" s="33">
        <v>292.60000000000002</v>
      </c>
      <c r="G2" s="33">
        <v>74</v>
      </c>
      <c r="H2" s="33">
        <v>29.2</v>
      </c>
      <c r="I2" s="33">
        <v>0</v>
      </c>
      <c r="J2" s="33">
        <v>8.8000000000000007</v>
      </c>
      <c r="K2" s="33">
        <v>415.9</v>
      </c>
      <c r="L2" s="33">
        <v>77.5</v>
      </c>
      <c r="M2" s="33">
        <v>17.399999999999999</v>
      </c>
      <c r="N2" s="33">
        <v>0</v>
      </c>
      <c r="O2" s="30">
        <f>SUM(B2:N2)</f>
        <v>3093.2</v>
      </c>
      <c r="P2" s="28">
        <v>1028.3</v>
      </c>
      <c r="Q2" s="28">
        <v>112.7</v>
      </c>
      <c r="R2" s="28">
        <v>1885</v>
      </c>
      <c r="S2" s="29">
        <f>SUM(P2:R2)</f>
        <v>3026</v>
      </c>
      <c r="T2" s="30">
        <v>-67.2</v>
      </c>
    </row>
    <row r="3" spans="1:20" ht="16.55" customHeight="1" x14ac:dyDescent="0.25">
      <c r="A3" s="15" t="s">
        <v>18</v>
      </c>
      <c r="B3" s="33">
        <v>98.8</v>
      </c>
      <c r="C3" s="33">
        <v>1662.5</v>
      </c>
      <c r="D3" s="33">
        <v>224.9</v>
      </c>
      <c r="E3" s="33">
        <v>95.3</v>
      </c>
      <c r="F3" s="33">
        <v>277.8</v>
      </c>
      <c r="G3" s="33">
        <v>72.599999999999994</v>
      </c>
      <c r="H3" s="33">
        <v>29.4</v>
      </c>
      <c r="I3" s="33">
        <v>0</v>
      </c>
      <c r="J3" s="33">
        <v>8.8000000000000007</v>
      </c>
      <c r="K3" s="33">
        <v>167.2</v>
      </c>
      <c r="L3" s="33">
        <v>6</v>
      </c>
      <c r="M3" s="33">
        <v>21</v>
      </c>
      <c r="N3" s="33">
        <v>36</v>
      </c>
      <c r="O3" s="30">
        <f>SUM(B3:N3)</f>
        <v>2700.3</v>
      </c>
      <c r="P3" s="28">
        <v>1117.4000000000001</v>
      </c>
      <c r="Q3" s="28">
        <v>93.9</v>
      </c>
      <c r="R3" s="28">
        <v>1489</v>
      </c>
      <c r="S3" s="29">
        <f>SUM(P3:R3)</f>
        <v>2700.3</v>
      </c>
      <c r="T3" s="30">
        <v>0</v>
      </c>
    </row>
    <row r="4" spans="1:20" ht="16.55" customHeight="1" x14ac:dyDescent="0.25">
      <c r="A4" s="15" t="s">
        <v>64</v>
      </c>
      <c r="B4" s="33">
        <v>94.6</v>
      </c>
      <c r="C4" s="33">
        <v>1661.6</v>
      </c>
      <c r="D4" s="33">
        <v>224.9</v>
      </c>
      <c r="E4" s="33">
        <v>96.3</v>
      </c>
      <c r="F4" s="33">
        <v>280.5</v>
      </c>
      <c r="G4" s="33">
        <v>72.599999999999994</v>
      </c>
      <c r="H4" s="33">
        <v>29.4</v>
      </c>
      <c r="I4" s="33">
        <v>0</v>
      </c>
      <c r="J4" s="33">
        <v>8.8000000000000007</v>
      </c>
      <c r="K4" s="33">
        <v>166.8</v>
      </c>
      <c r="L4" s="28">
        <v>6</v>
      </c>
      <c r="M4" s="28">
        <v>25.7</v>
      </c>
      <c r="N4" s="28">
        <v>74.8</v>
      </c>
      <c r="O4" s="30">
        <f>SUM(B4:N4)</f>
        <v>2742.0000000000005</v>
      </c>
      <c r="P4" s="28">
        <v>1187.7</v>
      </c>
      <c r="Q4" s="28">
        <v>96.2</v>
      </c>
      <c r="R4" s="28">
        <v>1458.1</v>
      </c>
      <c r="S4" s="29">
        <f>SUM(P4:R4)</f>
        <v>2742</v>
      </c>
      <c r="T4" s="30">
        <v>0</v>
      </c>
    </row>
    <row r="5" spans="1:20" x14ac:dyDescent="0.25">
      <c r="B5" s="40"/>
      <c r="C5" s="40"/>
      <c r="D5" s="40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T5" s="27"/>
    </row>
    <row r="6" spans="1:20" s="21" customFormat="1" ht="39.5" customHeight="1" x14ac:dyDescent="0.25">
      <c r="B6" s="26" t="s">
        <v>8</v>
      </c>
      <c r="C6" s="26" t="s">
        <v>9</v>
      </c>
      <c r="D6" s="26" t="s">
        <v>10</v>
      </c>
      <c r="E6" s="21" t="s">
        <v>6</v>
      </c>
    </row>
    <row r="7" spans="1:20" ht="16.55" customHeight="1" x14ac:dyDescent="0.25">
      <c r="A7" s="15" t="s">
        <v>17</v>
      </c>
      <c r="B7" s="28">
        <v>1028.3</v>
      </c>
      <c r="C7" s="28">
        <v>112.7</v>
      </c>
      <c r="D7" s="28">
        <v>1885</v>
      </c>
      <c r="E7" s="30">
        <f>SUM(B7:D7)</f>
        <v>3026</v>
      </c>
    </row>
    <row r="8" spans="1:20" ht="16.55" customHeight="1" x14ac:dyDescent="0.25">
      <c r="A8" s="15" t="s">
        <v>18</v>
      </c>
      <c r="B8" s="28">
        <v>1117.4000000000001</v>
      </c>
      <c r="C8" s="28">
        <v>93.9</v>
      </c>
      <c r="D8" s="28">
        <v>1489</v>
      </c>
      <c r="E8" s="30">
        <f>SUM(B8:D8)</f>
        <v>2700.3</v>
      </c>
    </row>
    <row r="9" spans="1:20" ht="16.55" customHeight="1" x14ac:dyDescent="0.25">
      <c r="A9" s="15" t="s">
        <v>64</v>
      </c>
      <c r="B9" s="28">
        <v>1187.7</v>
      </c>
      <c r="C9" s="28">
        <v>96.2</v>
      </c>
      <c r="D9" s="28">
        <v>1458.1</v>
      </c>
      <c r="E9" s="30">
        <f>SUM(B9:D9)</f>
        <v>2742</v>
      </c>
    </row>
    <row r="10" spans="1:20" x14ac:dyDescent="0.25">
      <c r="E10" s="21"/>
    </row>
    <row r="11" spans="1:20" x14ac:dyDescent="0.25">
      <c r="E11" s="21"/>
    </row>
    <row r="12" spans="1:20" x14ac:dyDescent="0.25">
      <c r="B12" s="13"/>
      <c r="C12" s="13"/>
      <c r="D12" s="13"/>
    </row>
    <row r="13" spans="1:20" x14ac:dyDescent="0.25">
      <c r="D13" s="13"/>
    </row>
    <row r="14" spans="1:20" x14ac:dyDescent="0.25">
      <c r="A14" s="21"/>
      <c r="B14" s="13"/>
      <c r="C14" s="13"/>
      <c r="D14" s="13"/>
    </row>
  </sheetData>
  <pageMargins left="0.7" right="0.7" top="0.75" bottom="0.75" header="0.3" footer="0.3"/>
  <pageSetup paperSize="9" scale="4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zoomScale="70" zoomScaleNormal="70" workbookViewId="0">
      <selection activeCell="A41" sqref="A41"/>
    </sheetView>
  </sheetViews>
  <sheetFormatPr defaultColWidth="8.69921875" defaultRowHeight="12.9" x14ac:dyDescent="0.25"/>
  <cols>
    <col min="1" max="1" width="69.5" style="10" customWidth="1"/>
    <col min="2" max="2" width="16.796875" style="15" customWidth="1"/>
    <col min="3" max="3" width="22" style="15" customWidth="1"/>
    <col min="4" max="4" width="21.69921875" style="15" customWidth="1"/>
    <col min="5" max="16384" width="8.69921875" style="10"/>
  </cols>
  <sheetData>
    <row r="1" spans="1:4" x14ac:dyDescent="0.25">
      <c r="A1" s="8" t="s">
        <v>7</v>
      </c>
      <c r="B1" s="11" t="s">
        <v>17</v>
      </c>
      <c r="C1" s="11" t="s">
        <v>18</v>
      </c>
      <c r="D1" s="11" t="s">
        <v>64</v>
      </c>
    </row>
    <row r="2" spans="1:4" ht="16.55" customHeight="1" x14ac:dyDescent="0.25">
      <c r="A2" s="9" t="s">
        <v>45</v>
      </c>
      <c r="B2" s="33">
        <v>95.7</v>
      </c>
      <c r="C2" s="33">
        <v>98.8</v>
      </c>
      <c r="D2" s="33">
        <v>94.6</v>
      </c>
    </row>
    <row r="3" spans="1:4" ht="16.55" customHeight="1" x14ac:dyDescent="0.25">
      <c r="A3" s="9" t="s">
        <v>46</v>
      </c>
      <c r="B3" s="33">
        <v>1745.8</v>
      </c>
      <c r="C3" s="33">
        <v>1662.5</v>
      </c>
      <c r="D3" s="33">
        <v>1661.6</v>
      </c>
    </row>
    <row r="4" spans="1:4" ht="16.55" customHeight="1" x14ac:dyDescent="0.25">
      <c r="A4" s="9" t="s">
        <v>47</v>
      </c>
      <c r="B4" s="33">
        <v>238.1</v>
      </c>
      <c r="C4" s="33">
        <v>224.9</v>
      </c>
      <c r="D4" s="33">
        <v>224.9</v>
      </c>
    </row>
    <row r="5" spans="1:4" ht="16.55" customHeight="1" x14ac:dyDescent="0.25">
      <c r="A5" s="9" t="s">
        <v>48</v>
      </c>
      <c r="B5" s="33">
        <v>98.2</v>
      </c>
      <c r="C5" s="33">
        <v>95.3</v>
      </c>
      <c r="D5" s="33">
        <v>96.3</v>
      </c>
    </row>
    <row r="6" spans="1:4" ht="16.55" customHeight="1" x14ac:dyDescent="0.25">
      <c r="A6" s="9" t="s">
        <v>49</v>
      </c>
      <c r="B6" s="33">
        <v>292.60000000000002</v>
      </c>
      <c r="C6" s="33">
        <v>277.8</v>
      </c>
      <c r="D6" s="33">
        <v>280.5</v>
      </c>
    </row>
    <row r="7" spans="1:4" ht="16.55" customHeight="1" x14ac:dyDescent="0.25">
      <c r="A7" s="9" t="s">
        <v>50</v>
      </c>
      <c r="B7" s="33">
        <v>74</v>
      </c>
      <c r="C7" s="33">
        <v>72.599999999999994</v>
      </c>
      <c r="D7" s="33">
        <v>72.599999999999994</v>
      </c>
    </row>
    <row r="8" spans="1:4" ht="16.55" customHeight="1" x14ac:dyDescent="0.25">
      <c r="A8" s="9" t="s">
        <v>51</v>
      </c>
      <c r="B8" s="33">
        <v>29.2</v>
      </c>
      <c r="C8" s="33">
        <v>29.4</v>
      </c>
      <c r="D8" s="33">
        <v>29.4</v>
      </c>
    </row>
    <row r="9" spans="1:4" ht="16.55" customHeight="1" x14ac:dyDescent="0.25">
      <c r="A9" s="9" t="s">
        <v>52</v>
      </c>
      <c r="B9" s="33">
        <v>0</v>
      </c>
      <c r="C9" s="33">
        <v>0</v>
      </c>
      <c r="D9" s="33">
        <v>0</v>
      </c>
    </row>
    <row r="10" spans="1:4" ht="16.55" customHeight="1" x14ac:dyDescent="0.25">
      <c r="A10" s="9" t="s">
        <v>53</v>
      </c>
      <c r="B10" s="33">
        <v>8.8000000000000007</v>
      </c>
      <c r="C10" s="33">
        <v>8.8000000000000007</v>
      </c>
      <c r="D10" s="33">
        <v>8.8000000000000007</v>
      </c>
    </row>
    <row r="11" spans="1:4" ht="16.55" customHeight="1" x14ac:dyDescent="0.25">
      <c r="A11" s="9" t="s">
        <v>54</v>
      </c>
      <c r="B11" s="33">
        <v>415.9</v>
      </c>
      <c r="C11" s="33">
        <v>167.2</v>
      </c>
      <c r="D11" s="33">
        <v>166.8</v>
      </c>
    </row>
    <row r="12" spans="1:4" ht="16.55" customHeight="1" x14ac:dyDescent="0.25">
      <c r="A12" s="9" t="s">
        <v>55</v>
      </c>
      <c r="B12" s="33">
        <v>77.5</v>
      </c>
      <c r="C12" s="33">
        <v>6</v>
      </c>
      <c r="D12" s="28">
        <v>6</v>
      </c>
    </row>
    <row r="13" spans="1:4" ht="16.55" customHeight="1" x14ac:dyDescent="0.25">
      <c r="A13" s="9" t="s">
        <v>56</v>
      </c>
      <c r="B13" s="33">
        <v>17.399999999999999</v>
      </c>
      <c r="C13" s="33">
        <v>21</v>
      </c>
      <c r="D13" s="28">
        <v>25.7</v>
      </c>
    </row>
    <row r="14" spans="1:4" ht="16.55" customHeight="1" x14ac:dyDescent="0.25">
      <c r="A14" s="17" t="s">
        <v>62</v>
      </c>
      <c r="B14" s="33">
        <v>0</v>
      </c>
      <c r="C14" s="33">
        <v>36</v>
      </c>
      <c r="D14" s="28">
        <v>74.8</v>
      </c>
    </row>
    <row r="15" spans="1:4" s="18" customFormat="1" ht="16.55" customHeight="1" x14ac:dyDescent="0.25">
      <c r="A15" s="8" t="s">
        <v>12</v>
      </c>
      <c r="B15" s="30">
        <f>SUM(B2:B14)</f>
        <v>3093.2</v>
      </c>
      <c r="C15" s="30">
        <f>SUM(C2:C14)</f>
        <v>2700.3</v>
      </c>
      <c r="D15" s="30">
        <f>SUM(D2:D14)</f>
        <v>2742.0000000000005</v>
      </c>
    </row>
    <row r="16" spans="1:4" ht="16.55" customHeight="1" x14ac:dyDescent="0.25">
      <c r="A16" s="16" t="s">
        <v>57</v>
      </c>
      <c r="B16" s="28">
        <v>1028.3</v>
      </c>
      <c r="C16" s="28">
        <v>1117.4000000000001</v>
      </c>
      <c r="D16" s="28">
        <v>1187.7</v>
      </c>
    </row>
    <row r="17" spans="1:4" ht="16.55" customHeight="1" x14ac:dyDescent="0.25">
      <c r="A17" s="19" t="s">
        <v>58</v>
      </c>
      <c r="B17" s="28">
        <v>112.7</v>
      </c>
      <c r="C17" s="28">
        <v>93.9</v>
      </c>
      <c r="D17" s="28">
        <v>96.2</v>
      </c>
    </row>
    <row r="18" spans="1:4" ht="16.55" customHeight="1" x14ac:dyDescent="0.25">
      <c r="A18" s="19" t="s">
        <v>59</v>
      </c>
      <c r="B18" s="28">
        <v>1885</v>
      </c>
      <c r="C18" s="28">
        <v>1489</v>
      </c>
      <c r="D18" s="28">
        <v>1458.1</v>
      </c>
    </row>
    <row r="19" spans="1:4" s="18" customFormat="1" ht="16.55" customHeight="1" x14ac:dyDescent="0.25">
      <c r="A19" s="8" t="s">
        <v>13</v>
      </c>
      <c r="B19" s="30">
        <f>SUM(B16:B18)</f>
        <v>3026</v>
      </c>
      <c r="C19" s="30">
        <f>SUM(C16:C18)</f>
        <v>2700.3</v>
      </c>
      <c r="D19" s="30">
        <f>SUM(D16:D18)</f>
        <v>2742</v>
      </c>
    </row>
  </sheetData>
  <pageMargins left="0.7" right="0.7" top="0.75" bottom="0.75" header="0.3" footer="0.3"/>
  <pageSetup paperSize="9" scale="67" fitToHeight="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80" zoomScaleNormal="80" workbookViewId="0">
      <selection activeCell="E40" sqref="E40"/>
    </sheetView>
  </sheetViews>
  <sheetFormatPr defaultColWidth="8.69921875" defaultRowHeight="12.9" x14ac:dyDescent="0.25"/>
  <cols>
    <col min="1" max="1" width="8.69921875" style="10"/>
    <col min="2" max="2" width="45.19921875" style="10" customWidth="1"/>
    <col min="3" max="16384" width="8.69921875" style="10"/>
  </cols>
  <sheetData>
    <row r="1" spans="1:2" x14ac:dyDescent="0.25">
      <c r="A1" s="10">
        <v>1</v>
      </c>
      <c r="B1" s="10" t="str">
        <f>INDEX(данные2!A16:A18, A1)</f>
        <v>Налоговые доходы (млн. руб)</v>
      </c>
    </row>
    <row r="2" spans="1:2" x14ac:dyDescent="0.25">
      <c r="A2" s="10" t="s">
        <v>17</v>
      </c>
      <c r="B2" s="6">
        <f>VLOOKUP(B$1,данные2!$A:$Q,MATCH(A2,данные2!$A$1:$Q$1,0),0)</f>
        <v>1028.3</v>
      </c>
    </row>
    <row r="3" spans="1:2" x14ac:dyDescent="0.25">
      <c r="A3" s="10" t="s">
        <v>18</v>
      </c>
      <c r="B3" s="6">
        <f>VLOOKUP(B$1,данные2!$A:$Q,MATCH(A3,данные2!$A$1:$Q$1,0),0)</f>
        <v>1117.4000000000001</v>
      </c>
    </row>
    <row r="4" spans="1:2" x14ac:dyDescent="0.25">
      <c r="A4" s="10" t="s">
        <v>64</v>
      </c>
      <c r="B4" s="6">
        <f>VLOOKUP(B$1,данные2!$A:$Q,MATCH(A4,данные2!$A$1:$Q$1,0),0)</f>
        <v>1187.7</v>
      </c>
    </row>
    <row r="5" spans="1:2" x14ac:dyDescent="0.25">
      <c r="B5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80" zoomScaleNormal="80" workbookViewId="0">
      <selection activeCell="A5" sqref="A5"/>
    </sheetView>
  </sheetViews>
  <sheetFormatPr defaultColWidth="8.69921875" defaultRowHeight="12.9" x14ac:dyDescent="0.25"/>
  <cols>
    <col min="1" max="1" width="8.69921875" style="10"/>
    <col min="2" max="2" width="41.5" style="10" customWidth="1"/>
    <col min="3" max="16384" width="8.69921875" style="10"/>
  </cols>
  <sheetData>
    <row r="1" spans="1:2" x14ac:dyDescent="0.25">
      <c r="A1" s="10">
        <v>1</v>
      </c>
      <c r="B1" s="10" t="str">
        <f>INDEX(данные2!A2:A14, A1)</f>
        <v>Социальная политика (млн. руб)</v>
      </c>
    </row>
    <row r="2" spans="1:2" x14ac:dyDescent="0.25">
      <c r="A2" s="10" t="s">
        <v>17</v>
      </c>
      <c r="B2" s="36">
        <f>VLOOKUP(B$1,данные2!$A:$Q,MATCH(A2,данные2!$A$1:$Q$1,0),0)</f>
        <v>95.7</v>
      </c>
    </row>
    <row r="3" spans="1:2" x14ac:dyDescent="0.25">
      <c r="A3" s="10" t="s">
        <v>18</v>
      </c>
      <c r="B3" s="36">
        <f>VLOOKUP(B$1,данные2!$A:$Q,MATCH(A3,данные2!$A$1:$Q$1,0),0)</f>
        <v>98.8</v>
      </c>
    </row>
    <row r="4" spans="1:2" x14ac:dyDescent="0.25">
      <c r="A4" s="10" t="s">
        <v>64</v>
      </c>
      <c r="B4" s="36">
        <f>VLOOKUP(B$1,данные2!$A:$Q,MATCH(A4,данные2!$A$1:$Q$1,0),0)</f>
        <v>94.6</v>
      </c>
    </row>
    <row r="5" spans="1:2" x14ac:dyDescent="0.25">
      <c r="B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topLeftCell="C1" zoomScale="80" zoomScaleNormal="80" workbookViewId="0">
      <selection activeCell="N3" sqref="N3"/>
    </sheetView>
  </sheetViews>
  <sheetFormatPr defaultColWidth="8.69921875" defaultRowHeight="12.9" x14ac:dyDescent="0.25"/>
  <cols>
    <col min="1" max="1" width="12.5" style="10" customWidth="1"/>
    <col min="2" max="6" width="14.5" style="43" customWidth="1"/>
    <col min="7" max="7" width="14.5" style="15" customWidth="1"/>
    <col min="8" max="11" width="14.5" style="43" customWidth="1"/>
    <col min="12" max="21" width="14.5" style="15" customWidth="1"/>
    <col min="22" max="22" width="15" style="10" customWidth="1"/>
    <col min="23" max="16384" width="8.69921875" style="10"/>
  </cols>
  <sheetData>
    <row r="1" spans="1:23" ht="264.89999999999998" customHeight="1" x14ac:dyDescent="0.25">
      <c r="A1" s="8" t="s">
        <v>7</v>
      </c>
      <c r="B1" s="50" t="s">
        <v>19</v>
      </c>
      <c r="C1" s="50" t="s">
        <v>20</v>
      </c>
      <c r="D1" s="51" t="s">
        <v>21</v>
      </c>
      <c r="E1" s="51" t="s">
        <v>22</v>
      </c>
      <c r="F1" s="51" t="s">
        <v>23</v>
      </c>
      <c r="G1" s="12" t="s">
        <v>24</v>
      </c>
      <c r="H1" s="51" t="s">
        <v>25</v>
      </c>
      <c r="I1" s="51" t="s">
        <v>26</v>
      </c>
      <c r="J1" s="51" t="s">
        <v>27</v>
      </c>
      <c r="K1" s="51" t="s">
        <v>28</v>
      </c>
      <c r="L1" s="12" t="s">
        <v>29</v>
      </c>
      <c r="M1" s="12" t="s">
        <v>30</v>
      </c>
      <c r="N1" s="12" t="s">
        <v>66</v>
      </c>
      <c r="O1" s="12" t="s">
        <v>31</v>
      </c>
      <c r="P1" s="12" t="s">
        <v>32</v>
      </c>
      <c r="Q1" s="12" t="s">
        <v>33</v>
      </c>
      <c r="R1" s="12" t="s">
        <v>34</v>
      </c>
      <c r="S1" s="12" t="s">
        <v>65</v>
      </c>
      <c r="T1" s="12" t="s">
        <v>36</v>
      </c>
      <c r="U1" s="12" t="s">
        <v>37</v>
      </c>
      <c r="V1" s="12"/>
    </row>
    <row r="2" spans="1:23" s="43" customFormat="1" ht="15.6" customHeight="1" x14ac:dyDescent="0.25">
      <c r="A2" s="50" t="s">
        <v>17</v>
      </c>
      <c r="B2" s="46">
        <v>1672.4</v>
      </c>
      <c r="C2" s="45">
        <v>323.3</v>
      </c>
      <c r="D2" s="45">
        <v>74</v>
      </c>
      <c r="E2" s="45">
        <v>0.1</v>
      </c>
      <c r="F2" s="45">
        <v>0.9</v>
      </c>
      <c r="G2" s="45">
        <v>10.5</v>
      </c>
      <c r="H2" s="45">
        <v>7</v>
      </c>
      <c r="I2" s="45">
        <v>1.1000000000000001</v>
      </c>
      <c r="J2" s="45">
        <v>5.2</v>
      </c>
      <c r="K2" s="45">
        <v>91.1</v>
      </c>
      <c r="L2" s="45">
        <v>13.3</v>
      </c>
      <c r="M2" s="46">
        <v>64.7</v>
      </c>
      <c r="N2" s="46">
        <v>190</v>
      </c>
      <c r="O2" s="45">
        <v>8.8000000000000007</v>
      </c>
      <c r="P2" s="45">
        <v>132.5</v>
      </c>
      <c r="Q2" s="45">
        <v>2.2999999999999998</v>
      </c>
      <c r="R2" s="46">
        <v>63.5</v>
      </c>
      <c r="S2" s="45">
        <v>57.6</v>
      </c>
      <c r="T2" s="45">
        <v>3.5</v>
      </c>
      <c r="U2" s="45">
        <v>10.5</v>
      </c>
      <c r="V2" s="46"/>
      <c r="W2" s="47"/>
    </row>
    <row r="3" spans="1:23" s="43" customFormat="1" ht="15.6" customHeight="1" x14ac:dyDescent="0.25">
      <c r="A3" s="50" t="s">
        <v>18</v>
      </c>
      <c r="B3" s="45">
        <v>1589</v>
      </c>
      <c r="C3" s="45">
        <v>310.10000000000002</v>
      </c>
      <c r="D3" s="46">
        <v>72.599999999999994</v>
      </c>
      <c r="E3" s="45">
        <v>0.1</v>
      </c>
      <c r="F3" s="45">
        <v>0.9</v>
      </c>
      <c r="G3" s="45">
        <v>10.5</v>
      </c>
      <c r="H3" s="45">
        <v>7</v>
      </c>
      <c r="I3" s="45">
        <v>1.1000000000000001</v>
      </c>
      <c r="J3" s="45">
        <v>5.2</v>
      </c>
      <c r="K3" s="45">
        <v>94.8</v>
      </c>
      <c r="L3" s="45">
        <v>14.2</v>
      </c>
      <c r="M3" s="46">
        <v>67.7</v>
      </c>
      <c r="N3" s="46">
        <v>2.8</v>
      </c>
      <c r="O3" s="45">
        <v>8.8000000000000007</v>
      </c>
      <c r="P3" s="45">
        <v>51.3</v>
      </c>
      <c r="Q3" s="45">
        <v>2.7</v>
      </c>
      <c r="R3" s="46">
        <v>65.7</v>
      </c>
      <c r="S3" s="45">
        <v>29.9</v>
      </c>
      <c r="T3" s="45">
        <v>3.3</v>
      </c>
      <c r="U3" s="45">
        <v>8.6</v>
      </c>
      <c r="V3" s="46"/>
      <c r="W3" s="47"/>
    </row>
    <row r="4" spans="1:23" s="43" customFormat="1" ht="15.6" customHeight="1" x14ac:dyDescent="0.25">
      <c r="A4" s="50" t="s">
        <v>64</v>
      </c>
      <c r="B4" s="45">
        <v>1588.1</v>
      </c>
      <c r="C4" s="45">
        <v>310.10000000000002</v>
      </c>
      <c r="D4" s="46">
        <v>72.599999999999994</v>
      </c>
      <c r="E4" s="45">
        <v>0.1</v>
      </c>
      <c r="F4" s="45">
        <v>0.9</v>
      </c>
      <c r="G4" s="45">
        <v>10.5</v>
      </c>
      <c r="H4" s="45">
        <v>7</v>
      </c>
      <c r="I4" s="45">
        <v>1.1000000000000001</v>
      </c>
      <c r="J4" s="45">
        <v>5.2</v>
      </c>
      <c r="K4" s="45">
        <v>99.4</v>
      </c>
      <c r="L4" s="46">
        <v>14.3</v>
      </c>
      <c r="M4" s="46">
        <v>63.5</v>
      </c>
      <c r="N4" s="46">
        <v>2.8</v>
      </c>
      <c r="O4" s="46">
        <v>8.8000000000000007</v>
      </c>
      <c r="P4" s="46">
        <v>40.700000000000003</v>
      </c>
      <c r="Q4" s="46">
        <v>2.7</v>
      </c>
      <c r="R4" s="46">
        <v>66.599999999999994</v>
      </c>
      <c r="S4" s="46">
        <v>29.9</v>
      </c>
      <c r="T4" s="46">
        <v>3.3</v>
      </c>
      <c r="U4" s="46">
        <v>8.6</v>
      </c>
      <c r="V4" s="46"/>
      <c r="W4" s="47"/>
    </row>
    <row r="5" spans="1:23" s="17" customFormat="1" x14ac:dyDescent="0.25">
      <c r="B5" s="43"/>
      <c r="C5" s="43"/>
      <c r="D5" s="43"/>
      <c r="E5" s="47"/>
      <c r="F5" s="43"/>
      <c r="G5" s="43"/>
      <c r="H5" s="47"/>
      <c r="I5" s="43"/>
      <c r="J5" s="47"/>
      <c r="K5" s="43"/>
      <c r="L5" s="43"/>
      <c r="M5" s="47"/>
      <c r="N5" s="80"/>
      <c r="O5" s="43"/>
      <c r="P5" s="47"/>
      <c r="Q5" s="43"/>
      <c r="R5" s="43"/>
      <c r="S5" s="43"/>
      <c r="T5" s="47"/>
      <c r="U5" s="43"/>
      <c r="V5" s="48"/>
    </row>
    <row r="6" spans="1:23" x14ac:dyDescent="0.25">
      <c r="H6" s="47"/>
      <c r="M6" s="43"/>
      <c r="N6" s="80"/>
      <c r="O6" s="43"/>
      <c r="P6" s="43"/>
      <c r="Q6" s="43"/>
      <c r="R6" s="43"/>
      <c r="S6" s="43"/>
      <c r="T6" s="43"/>
      <c r="U6" s="43"/>
      <c r="V6" s="17"/>
    </row>
    <row r="7" spans="1:23" x14ac:dyDescent="0.25">
      <c r="C7" s="49"/>
      <c r="E7" s="49"/>
      <c r="F7" s="49"/>
      <c r="G7" s="14"/>
      <c r="H7" s="49"/>
      <c r="I7" s="49"/>
      <c r="J7" s="49"/>
      <c r="K7" s="49"/>
      <c r="L7" s="14"/>
      <c r="M7" s="49"/>
      <c r="N7" s="81"/>
      <c r="O7" s="49"/>
      <c r="P7" s="49"/>
      <c r="Q7" s="49"/>
      <c r="R7" s="49"/>
      <c r="S7" s="49"/>
      <c r="T7" s="49"/>
      <c r="U7" s="49"/>
      <c r="V7" s="17"/>
    </row>
    <row r="8" spans="1:23" x14ac:dyDescent="0.25">
      <c r="K8" s="49"/>
      <c r="M8" s="43"/>
      <c r="N8" s="80"/>
      <c r="O8" s="43"/>
      <c r="P8" s="43"/>
      <c r="Q8" s="43"/>
      <c r="R8" s="43"/>
      <c r="S8" s="43"/>
      <c r="T8" s="43"/>
      <c r="U8" s="43"/>
      <c r="V8" s="17"/>
    </row>
    <row r="9" spans="1:23" x14ac:dyDescent="0.25">
      <c r="M9" s="43"/>
      <c r="N9" s="80"/>
      <c r="O9" s="43"/>
      <c r="P9" s="43"/>
      <c r="Q9" s="43"/>
      <c r="R9" s="43"/>
      <c r="S9" s="43"/>
      <c r="T9" s="43"/>
      <c r="U9" s="43"/>
      <c r="V9" s="17"/>
    </row>
    <row r="10" spans="1:23" x14ac:dyDescent="0.25">
      <c r="N10" s="82"/>
    </row>
    <row r="11" spans="1:23" x14ac:dyDescent="0.25">
      <c r="N11" s="82"/>
    </row>
    <row r="12" spans="1:23" x14ac:dyDescent="0.25">
      <c r="N12" s="82"/>
    </row>
    <row r="13" spans="1:23" x14ac:dyDescent="0.25">
      <c r="N13" s="82"/>
    </row>
  </sheetData>
  <pageMargins left="0" right="0" top="0.74803149606299213" bottom="0.74803149606299213" header="0.31496062992125984" footer="0.31496062992125984"/>
  <pageSetup paperSize="9" scale="41" fitToHeight="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3"/>
  <sheetViews>
    <sheetView zoomScale="80" zoomScaleNormal="80" workbookViewId="0">
      <selection activeCell="A22" sqref="A22:XFD22"/>
    </sheetView>
  </sheetViews>
  <sheetFormatPr defaultColWidth="8.69921875" defaultRowHeight="12.9" x14ac:dyDescent="0.25"/>
  <cols>
    <col min="1" max="1" width="90.19921875" style="1" customWidth="1"/>
    <col min="2" max="2" width="24.5" style="1" customWidth="1"/>
    <col min="3" max="16384" width="8.69921875" style="1"/>
  </cols>
  <sheetData>
    <row r="1" spans="1:2" x14ac:dyDescent="0.25">
      <c r="A1" s="1">
        <v>1</v>
      </c>
      <c r="B1" s="1" t="str">
        <f>INDEX(данные3!A2:A4, A1)</f>
        <v>2024 год</v>
      </c>
    </row>
    <row r="2" spans="1:2" ht="29.15" customHeight="1" x14ac:dyDescent="0.25">
      <c r="A2" s="2" t="s">
        <v>19</v>
      </c>
      <c r="B2" s="6">
        <f>VLOOKUP(B$1,данные3!$A:$V,MATCH(A2,данные3!$A$1:$V$1,0),0)</f>
        <v>1672.4</v>
      </c>
    </row>
    <row r="3" spans="1:2" ht="29.15" customHeight="1" x14ac:dyDescent="0.25">
      <c r="A3" s="2" t="s">
        <v>20</v>
      </c>
      <c r="B3" s="6">
        <f>VLOOKUP(B$1,данные3!$A:$V,MATCH(A3,данные3!$A$1:$V$1,0),0)</f>
        <v>323.3</v>
      </c>
    </row>
    <row r="4" spans="1:2" ht="29.15" customHeight="1" x14ac:dyDescent="0.25">
      <c r="A4" s="2" t="s">
        <v>21</v>
      </c>
      <c r="B4" s="6">
        <f>VLOOKUP(B$1,данные3!$A:$V,MATCH(A4,данные3!$A$1:$V$1,0),0)</f>
        <v>74</v>
      </c>
    </row>
    <row r="5" spans="1:2" ht="29.15" customHeight="1" x14ac:dyDescent="0.25">
      <c r="A5" s="2" t="s">
        <v>22</v>
      </c>
      <c r="B5" s="6">
        <f>VLOOKUP(B$1,данные3!$A:$V,MATCH(A5,данные3!$A$1:$V$1,0),0)</f>
        <v>0.1</v>
      </c>
    </row>
    <row r="6" spans="1:2" ht="29.15" customHeight="1" x14ac:dyDescent="0.25">
      <c r="A6" s="3" t="s">
        <v>23</v>
      </c>
      <c r="B6" s="6">
        <f>VLOOKUP(B$1,данные3!$A:$V,MATCH(A6,данные3!$A$1:$V$1,0),0)</f>
        <v>0.9</v>
      </c>
    </row>
    <row r="7" spans="1:2" ht="29.15" customHeight="1" x14ac:dyDescent="0.25">
      <c r="A7" s="3" t="s">
        <v>24</v>
      </c>
      <c r="B7" s="6">
        <f>VLOOKUP(B$1,данные3!$A:$V,MATCH(A7,данные3!$A$1:$V$1,0),0)</f>
        <v>10.5</v>
      </c>
    </row>
    <row r="8" spans="1:2" ht="29.15" customHeight="1" x14ac:dyDescent="0.25">
      <c r="A8" s="3" t="s">
        <v>25</v>
      </c>
      <c r="B8" s="6">
        <f>VLOOKUP(B$1,данные3!$A:$V,MATCH(A8,данные3!$A$1:$V$1,0),0)</f>
        <v>7</v>
      </c>
    </row>
    <row r="9" spans="1:2" ht="29.15" customHeight="1" x14ac:dyDescent="0.25">
      <c r="A9" s="3" t="s">
        <v>26</v>
      </c>
      <c r="B9" s="6">
        <f>VLOOKUP(B$1,данные3!$A:$V,MATCH(A9,данные3!$A$1:$V$1,0),0)</f>
        <v>1.1000000000000001</v>
      </c>
    </row>
    <row r="10" spans="1:2" ht="29.15" customHeight="1" x14ac:dyDescent="0.25">
      <c r="A10" s="3" t="s">
        <v>27</v>
      </c>
      <c r="B10" s="6">
        <f>VLOOKUP(B$1,данные3!$A:$V,MATCH(A10,данные3!$A$1:$V$1,0),0)</f>
        <v>5.2</v>
      </c>
    </row>
    <row r="11" spans="1:2" ht="29.15" customHeight="1" x14ac:dyDescent="0.25">
      <c r="A11" s="3" t="s">
        <v>28</v>
      </c>
      <c r="B11" s="6">
        <f>VLOOKUP(B$1,данные3!$A:$V,MATCH(A11,данные3!$A$1:$V$1,0),0)</f>
        <v>91.1</v>
      </c>
    </row>
    <row r="12" spans="1:2" ht="29.15" customHeight="1" x14ac:dyDescent="0.25">
      <c r="A12" s="3" t="s">
        <v>29</v>
      </c>
      <c r="B12" s="6">
        <f>VLOOKUP(B$1,данные3!$A:$V,MATCH(A12,данные3!$A$1:$V$1,0),0)</f>
        <v>13.3</v>
      </c>
    </row>
    <row r="13" spans="1:2" ht="29.15" customHeight="1" x14ac:dyDescent="0.25">
      <c r="A13" s="3" t="s">
        <v>30</v>
      </c>
      <c r="B13" s="6">
        <f>VLOOKUP(B$1,данные3!$A:$V,MATCH(A13,данные3!$A$1:$V$1,0),0)</f>
        <v>64.7</v>
      </c>
    </row>
    <row r="14" spans="1:2" ht="29.15" customHeight="1" x14ac:dyDescent="0.25">
      <c r="A14" s="44" t="s">
        <v>66</v>
      </c>
      <c r="B14" s="6">
        <f>VLOOKUP(B$1,данные3!$A:$V,MATCH(A14,данные3!$A$1:$V$1,0),0)</f>
        <v>190</v>
      </c>
    </row>
    <row r="15" spans="1:2" ht="29.15" customHeight="1" x14ac:dyDescent="0.25">
      <c r="A15" s="3" t="s">
        <v>31</v>
      </c>
      <c r="B15" s="6">
        <f>VLOOKUP(B$1,данные3!$A:$V,MATCH(A15,данные3!$A$1:$V$1,0),0)</f>
        <v>8.8000000000000007</v>
      </c>
    </row>
    <row r="16" spans="1:2" ht="29.15" customHeight="1" x14ac:dyDescent="0.25">
      <c r="A16" s="3" t="s">
        <v>32</v>
      </c>
      <c r="B16" s="6">
        <f>VLOOKUP(B$1,данные3!$A:$V,MATCH(A16,данные3!$A$1:$V$1,0),0)</f>
        <v>132.5</v>
      </c>
    </row>
    <row r="17" spans="1:2" ht="29.15" customHeight="1" x14ac:dyDescent="0.25">
      <c r="A17" s="3" t="s">
        <v>33</v>
      </c>
      <c r="B17" s="6">
        <f>VLOOKUP(B$1,данные3!$A:$V,MATCH(A17,данные3!$A$1:$V$1,0),0)</f>
        <v>2.2999999999999998</v>
      </c>
    </row>
    <row r="18" spans="1:2" ht="29.15" customHeight="1" x14ac:dyDescent="0.25">
      <c r="A18" s="3" t="s">
        <v>34</v>
      </c>
      <c r="B18" s="6">
        <f>VLOOKUP(B$1,данные3!$A:$V,MATCH(A18,данные3!$A$1:$V$1,0),0)</f>
        <v>63.5</v>
      </c>
    </row>
    <row r="19" spans="1:2" ht="29.15" customHeight="1" x14ac:dyDescent="0.25">
      <c r="A19" s="3" t="s">
        <v>65</v>
      </c>
      <c r="B19" s="6">
        <f>VLOOKUP(B$1,данные3!$A:$V,MATCH(A19,данные3!$A$1:$V$1,0),0)</f>
        <v>57.6</v>
      </c>
    </row>
    <row r="20" spans="1:2" ht="38.15" customHeight="1" x14ac:dyDescent="0.25">
      <c r="A20" s="3" t="s">
        <v>36</v>
      </c>
      <c r="B20" s="6">
        <f>VLOOKUP(B$1,данные3!$A:$V,MATCH(A20,данные3!$A$1:$V$1,0),0)</f>
        <v>3.5</v>
      </c>
    </row>
    <row r="21" spans="1:2" ht="29.15" customHeight="1" x14ac:dyDescent="0.25">
      <c r="A21" s="3" t="s">
        <v>37</v>
      </c>
      <c r="B21" s="6">
        <f>VLOOKUP(B$1,данные3!$A:$V,MATCH(A21,данные3!$A$1:$V$1,0),0)</f>
        <v>10.5</v>
      </c>
    </row>
    <row r="22" spans="1:2" ht="29.15" customHeight="1" x14ac:dyDescent="0.25">
      <c r="A22" s="44"/>
      <c r="B22" s="6"/>
    </row>
    <row r="23" spans="1:2" s="5" customFormat="1" ht="20.95" customHeight="1" x14ac:dyDescent="0.25">
      <c r="A23" s="4" t="s">
        <v>6</v>
      </c>
      <c r="B23" s="7">
        <f>SUM(B2:B22)</f>
        <v>2732.2999999999997</v>
      </c>
    </row>
  </sheetData>
  <pageMargins left="0.7" right="0.7" top="0.75" bottom="0.75" header="0.3" footer="0.3"/>
  <pageSetup paperSize="9" scale="7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Дашборд</vt:lpstr>
      <vt:lpstr>Обработка0</vt:lpstr>
      <vt:lpstr>Данные</vt:lpstr>
      <vt:lpstr>данные2</vt:lpstr>
      <vt:lpstr>обработка2</vt:lpstr>
      <vt:lpstr>обработка</vt:lpstr>
      <vt:lpstr>данные3</vt:lpstr>
      <vt:lpstr>обработка3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Анья</dc:creator>
  <cp:lastModifiedBy>Марина Голубева</cp:lastModifiedBy>
  <cp:lastPrinted>2023-11-17T11:45:34Z</cp:lastPrinted>
  <dcterms:created xsi:type="dcterms:W3CDTF">2021-05-17T08:50:17Z</dcterms:created>
  <dcterms:modified xsi:type="dcterms:W3CDTF">2023-12-14T10:00:42Z</dcterms:modified>
</cp:coreProperties>
</file>