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14776" windowHeight="11284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B1" i="9" l="1"/>
  <c r="B2" i="9" s="1"/>
  <c r="B13" i="9" l="1"/>
  <c r="B12" i="9"/>
  <c r="B11" i="9"/>
  <c r="B21" i="9"/>
  <c r="B5" i="9"/>
  <c r="B10" i="9"/>
  <c r="B20" i="9"/>
  <c r="B19" i="9"/>
  <c r="B18" i="9"/>
  <c r="B16" i="9"/>
  <c r="B15" i="9"/>
  <c r="B3" i="9"/>
  <c r="B9" i="9"/>
  <c r="B8" i="9"/>
  <c r="B7" i="9"/>
  <c r="B6" i="9"/>
  <c r="B17" i="9"/>
  <c r="B4" i="9"/>
  <c r="B14" i="9"/>
  <c r="I58" i="2" s="1"/>
  <c r="B1" i="3"/>
  <c r="B23" i="9" l="1"/>
  <c r="B1" i="7"/>
  <c r="B15" i="5"/>
  <c r="C15" i="5" l="1"/>
  <c r="D15" i="5"/>
  <c r="O3" i="4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20" i="3"/>
  <c r="J26" i="2" s="1"/>
  <c r="B13" i="3"/>
  <c r="B2" i="3"/>
  <c r="B11" i="3"/>
  <c r="B9" i="3"/>
  <c r="B18" i="3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<sst xmlns="http://schemas.openxmlformats.org/spreadsheetml/2006/main" count="151" uniqueCount="70">
  <si>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</si>
  <si>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</si>
  <si>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</si>
  <si>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</si>
  <si>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</si>
  <si>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</si>
  <si>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</si>
  <si>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</si>
  <si>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</si>
  <si>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</si>
  <si>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</si>
  <si>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</si>
  <si>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</si>
  <si>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</si>
  <si>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</si>
  <si>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</si>
  <si>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</si>
  <si>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2024 год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</si>
  <si>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</si>
  <si>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</si>
  <si>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</si>
  <si>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</si>
  <si>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</si>
  <si>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</si>
  <si>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</si>
  <si>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</si>
  <si>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</si>
  <si>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</si>
  <si>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</si>
  <si>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</si>
  <si>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</si>
  <si>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</si>
  <si>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</si>
  <si>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</si>
  <si>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</si>
  <si>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</si>
  <si>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</si>
  <si>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</si>
  <si>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</si>
  <si>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</si>
  <si>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</si>
  <si>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</si>
  <si>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</si>
  <si>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</si>
  <si>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</si>
  <si>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</si>
  <si>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</si>
  <si>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</si>
  <si>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</si>
  <si>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</si>
  <si>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</si>
  <si>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</si>
  <si>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</si>
  <si>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</si>
  <si>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</si>
  <si>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</si>
  <si>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</si>
  <si>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</si>
  <si>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</si>
  <si>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</si>
  <si>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</si>
  <si>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</si>
  <si>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</si>
  <si>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</si>
  <si>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</si>
  <si>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</si>
  <si>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</si>
  <si>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>Расшифровка по проекту бюджета Балахнинского муниципального округа Нижегородской области на 2024 год и на плановый период 2025 и 2026 годов</t>
  </si>
  <si>
    <t xml:space="preserve"> </t>
  </si>
  <si>
    <t>20 МУНИЦИПАЛЬНЫХ ПРОГРАММ,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</si>
</sst>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6"/>
      <color theme="0"/>
      <name val="Cambria"/>
      <family val="1"/>
      <charset val="204"/>
      <scheme val="majo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" fontId="13" fillId="0" borderId="0" xfId="0" applyNumberFormat="1" applyFont="1"/>
    <xf numFmtId="1" fontId="12" fillId="0" borderId="0" xfId="0" applyNumberFormat="1" applyFont="1"/>
    <xf numFmtId="0" fontId="12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95.7</c:v>
                </c:pt>
                <c:pt idx="1">
                  <c:v>1745.8</c:v>
                </c:pt>
                <c:pt idx="2">
                  <c:v>238.1</c:v>
                </c:pt>
                <c:pt idx="3">
                  <c:v>98.2</c:v>
                </c:pt>
                <c:pt idx="4">
                  <c:v>292.60000000000002</c:v>
                </c:pt>
                <c:pt idx="5">
                  <c:v>74</c:v>
                </c:pt>
                <c:pt idx="6">
                  <c:v>29.2</c:v>
                </c:pt>
                <c:pt idx="7">
                  <c:v>0</c:v>
                </c:pt>
                <c:pt idx="8">
                  <c:v>8.8000000000000007</c:v>
                </c:pt>
                <c:pt idx="9">
                  <c:v>415.9</c:v>
                </c:pt>
                <c:pt idx="10">
                  <c:v>77.5</c:v>
                </c:pt>
                <c:pt idx="11">
                  <c:v>17.399999999999999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3093.2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3093.2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3 093,2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1028.3</c:v>
                </c:pt>
                <c:pt idx="1">
                  <c:v>112.7</c:v>
                </c:pt>
                <c:pt idx="2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-67,2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2024 год</c:v>
                </c:pt>
                <c:pt idx="1">
                  <c:v>2025 год</c:v>
                </c:pt>
                <c:pt idx="2">
                  <c:v>2026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95.7</c:v>
                </c:pt>
                <c:pt idx="1">
                  <c:v>98.8</c:v>
                </c:pt>
                <c:pt idx="2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2024 год</c:v>
                </c:pt>
                <c:pt idx="1">
                  <c:v>2025 год</c:v>
                </c:pt>
                <c:pt idx="2">
                  <c:v>2026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1028.3</c:v>
                </c:pt>
                <c:pt idx="1">
                  <c:v>1117.4000000000001</c:v>
                </c:pt>
                <c:pt idx="2">
                  <c:v>1187.7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54694</xdr:rowOff>
    </xdr:from>
    <xdr:ext cx="22170571" cy="1174809"/>
    <xdr:sp macro="" textlink="">
      <xdr:nvSpPr>
        <xdr:cNvPr id="2070" name="TextBox 2069"/>
        <xdr:cNvSpPr txBox="1"/>
      </xdr:nvSpPr>
      <xdr:spPr>
        <a:xfrm>
          <a:off x="1025072" y="54694"/>
          <a:ext cx="22170571" cy="1174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Проект бюджета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2024 год и на  плановый период 2025 и 2026 годов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386050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432178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443550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420804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432178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54</xdr:row>
      <xdr:rowOff>89204</xdr:rowOff>
    </xdr:from>
    <xdr:to>
      <xdr:col>16</xdr:col>
      <xdr:colOff>443551</xdr:colOff>
      <xdr:row>56</xdr:row>
      <xdr:rowOff>10582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21516189"/>
          <a:ext cx="2979761" cy="1240661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57</xdr:row>
      <xdr:rowOff>45357</xdr:rowOff>
    </xdr:from>
    <xdr:to>
      <xdr:col>16</xdr:col>
      <xdr:colOff>443550</xdr:colOff>
      <xdr:row>58</xdr:row>
      <xdr:rowOff>127000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22973595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391583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topLeftCell="A22" zoomScale="60" zoomScaleNormal="60" workbookViewId="0">
      <selection activeCell="T50" sqref="T50"/>
    </sheetView>
  </sheetViews>
  <sheetFormatPr defaultRowHeight="14" x14ac:dyDescent="0.3"/>
  <cols>
    <col min="1" max="1" width="3.296875" style="55" customWidth="1"/>
    <col min="2" max="2" width="47.296875" style="55" customWidth="1"/>
    <col min="3" max="3" width="18.19921875" style="55" customWidth="1"/>
    <col min="4" max="4" width="19.8984375" style="55" customWidth="1"/>
    <col min="5" max="5" width="18.59765625" style="55" customWidth="1"/>
    <col min="6" max="6" width="14.19921875" style="55" customWidth="1"/>
    <col min="7" max="7" width="0.5" style="55" customWidth="1"/>
    <col min="8" max="8" width="48.19921875" style="55" customWidth="1"/>
    <col min="9" max="9" width="16.8984375" style="55" customWidth="1"/>
    <col min="10" max="10" width="18.8984375" style="55" customWidth="1"/>
    <col min="11" max="11" width="28.5" style="55" customWidth="1"/>
    <col min="12" max="12" width="9.19921875" style="55" hidden="1" customWidth="1"/>
    <col min="13" max="13" width="0.69921875" style="55" customWidth="1"/>
    <col min="14" max="14" width="46.796875" style="55" customWidth="1"/>
    <col min="15" max="15" width="12.5" style="55" customWidth="1"/>
    <col min="16" max="16" width="37.19921875" style="55" customWidth="1"/>
    <col min="17" max="17" width="16.69921875" style="55" customWidth="1"/>
    <col min="18" max="18" width="8.796875" style="55"/>
    <col min="19" max="19" width="27.19921875" style="55" customWidth="1"/>
    <col min="20" max="20" width="23.296875" style="55" customWidth="1"/>
    <col min="21" max="16384" width="8.796875" style="55"/>
  </cols>
  <sheetData>
    <row r="1" spans="3:18" ht="146.94999999999999" customHeight="1" x14ac:dyDescent="0.45">
      <c r="C1" s="52" t="s">
        <v>14</v>
      </c>
      <c r="D1" s="53">
        <f>Обработка0!$B$15</f>
        <v>3093.2</v>
      </c>
      <c r="E1" s="54" t="s">
        <v>38</v>
      </c>
      <c r="I1" s="52" t="s">
        <v>60</v>
      </c>
      <c r="J1" s="56">
        <f>Обработка0!$B$19</f>
        <v>3026</v>
      </c>
      <c r="K1" s="57" t="s">
        <v>38</v>
      </c>
    </row>
    <row r="2" spans="3:18" ht="33.049999999999997" customHeight="1" x14ac:dyDescent="0.45">
      <c r="C2" s="52"/>
      <c r="D2" s="58"/>
      <c r="E2" s="54"/>
      <c r="I2" s="52"/>
      <c r="J2" s="59"/>
      <c r="K2" s="57"/>
    </row>
    <row r="6" spans="3:18" x14ac:dyDescent="0.3">
      <c r="R6" s="55" t="s">
        <v>68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60" t="s">
        <v>16</v>
      </c>
      <c r="I26" s="61"/>
      <c r="J26" s="62">
        <f>Обработка0!$B$20</f>
        <v>-67.2</v>
      </c>
      <c r="K26" s="60" t="s">
        <v>38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0" t="s">
        <v>67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63" t="s">
        <v>69</v>
      </c>
      <c r="D46" s="64">
        <f>обработка3!$B$23</f>
        <v>2732.2999999999997</v>
      </c>
      <c r="E46" s="64" t="s">
        <v>38</v>
      </c>
    </row>
    <row r="47" spans="2:20" ht="20.3" customHeight="1" x14ac:dyDescent="0.3">
      <c r="E47" s="65"/>
    </row>
    <row r="48" spans="2:20" ht="102.8" customHeight="1" x14ac:dyDescent="0.3">
      <c r="B48" s="66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7">
        <f>обработка3!$B$2</f>
        <v>1672.4</v>
      </c>
      <c r="H48" s="66" t="s">
        <v>26</v>
      </c>
      <c r="I48" s="67">
        <f>обработка3!$B$9</f>
        <v>1.1000000000000001</v>
      </c>
      <c r="M48" s="68"/>
      <c r="N48" s="66" t="s">
        <v>32</v>
      </c>
      <c r="O48" s="69">
        <f>обработка3!$B16</f>
        <v>132.5</v>
      </c>
      <c r="P48" s="68"/>
      <c r="Q48" s="70"/>
      <c r="S48" s="68"/>
      <c r="T48" s="71"/>
    </row>
    <row r="49" spans="2:21" ht="17.5" customHeight="1" x14ac:dyDescent="0.3">
      <c r="B49" s="72"/>
      <c r="C49" s="73"/>
      <c r="H49" s="72"/>
      <c r="I49" s="73"/>
      <c r="M49" s="68"/>
      <c r="N49" s="72"/>
      <c r="O49" s="74"/>
      <c r="P49" s="75"/>
      <c r="Q49" s="75"/>
      <c r="S49" s="75"/>
      <c r="T49" s="75"/>
    </row>
    <row r="50" spans="2:21" ht="88.55" customHeight="1" x14ac:dyDescent="0.3">
      <c r="B50" s="66" t="s">
        <v>20</v>
      </c>
      <c r="C50" s="67">
        <f>обработка3!$B$3</f>
        <v>323.3</v>
      </c>
      <c r="D50" s="76"/>
      <c r="H50" s="66" t="s">
        <v>27</v>
      </c>
      <c r="I50" s="67">
        <f>обработка3!$B10</f>
        <v>5.2</v>
      </c>
      <c r="J50" s="76"/>
      <c r="M50" s="68"/>
      <c r="N50" s="66" t="s">
        <v>33</v>
      </c>
      <c r="O50" s="69">
        <f>обработка3!$B17</f>
        <v>2.2999999999999998</v>
      </c>
      <c r="P50" s="68"/>
      <c r="Q50" s="70"/>
      <c r="R50" s="76"/>
      <c r="S50" s="68"/>
      <c r="T50" s="70"/>
      <c r="U50" s="76"/>
    </row>
    <row r="51" spans="2:21" ht="15.45" customHeight="1" x14ac:dyDescent="0.3">
      <c r="B51" s="72"/>
      <c r="C51" s="73"/>
      <c r="H51" s="72"/>
      <c r="I51" s="73"/>
      <c r="M51" s="68"/>
      <c r="N51" s="72"/>
      <c r="O51" s="74"/>
      <c r="P51" s="75"/>
      <c r="Q51" s="75"/>
      <c r="S51" s="75"/>
      <c r="T51" s="75"/>
    </row>
    <row r="52" spans="2:21" ht="78.75" customHeight="1" x14ac:dyDescent="0.3">
      <c r="B52" s="66" t="s">
        <v>21</v>
      </c>
      <c r="C52" s="67">
        <f>обработка3!$B$4</f>
        <v>74</v>
      </c>
      <c r="H52" s="66" t="s">
        <v>28</v>
      </c>
      <c r="I52" s="67">
        <f>обработка3!$B11</f>
        <v>91.1</v>
      </c>
      <c r="M52" s="68"/>
      <c r="N52" s="66" t="s">
        <v>34</v>
      </c>
      <c r="O52" s="69">
        <f>обработка3!$B18</f>
        <v>63.5</v>
      </c>
      <c r="P52" s="68"/>
      <c r="Q52" s="71"/>
      <c r="S52" s="68"/>
      <c r="T52" s="70"/>
    </row>
    <row r="53" spans="2:21" ht="20.3" customHeight="1" x14ac:dyDescent="0.3">
      <c r="B53" s="72"/>
      <c r="C53" s="73"/>
      <c r="H53" s="72"/>
      <c r="I53" s="73"/>
      <c r="M53" s="68"/>
      <c r="N53" s="72"/>
      <c r="O53" s="74"/>
      <c r="P53" s="75"/>
      <c r="Q53" s="75"/>
      <c r="S53" s="75"/>
      <c r="T53" s="75"/>
    </row>
    <row r="54" spans="2:21" ht="94.6" customHeight="1" x14ac:dyDescent="0.3">
      <c r="B54" s="66" t="s">
        <v>22</v>
      </c>
      <c r="C54" s="67">
        <f>обработка3!$B$5</f>
        <v>0.1</v>
      </c>
      <c r="H54" s="66" t="s">
        <v>29</v>
      </c>
      <c r="I54" s="67">
        <f>обработка3!$B12</f>
        <v>13.3</v>
      </c>
      <c r="M54" s="68"/>
      <c r="N54" s="66" t="s">
        <v>35</v>
      </c>
      <c r="O54" s="69">
        <f>обработка3!$B19</f>
        <v>57.6</v>
      </c>
      <c r="P54" s="68"/>
      <c r="Q54" s="70"/>
      <c r="S54" s="68"/>
      <c r="T54" s="70"/>
    </row>
    <row r="55" spans="2:21" x14ac:dyDescent="0.3">
      <c r="B55" s="66"/>
      <c r="C55" s="67"/>
      <c r="H55" s="72"/>
      <c r="I55" s="73"/>
      <c r="M55" s="68"/>
      <c r="N55" s="72"/>
      <c r="O55" s="74"/>
      <c r="P55" s="75"/>
      <c r="Q55" s="75"/>
    </row>
    <row r="56" spans="2:21" ht="90" customHeight="1" x14ac:dyDescent="0.3">
      <c r="B56" s="66" t="s">
        <v>23</v>
      </c>
      <c r="C56" s="67">
        <f>обработка3!$B$6</f>
        <v>0.9</v>
      </c>
      <c r="H56" s="66" t="s">
        <v>30</v>
      </c>
      <c r="I56" s="67">
        <f>обработка3!$B13</f>
        <v>64.7</v>
      </c>
      <c r="M56" s="68"/>
      <c r="N56" s="66" t="s">
        <v>36</v>
      </c>
      <c r="O56" s="69">
        <f>обработка3!$B20</f>
        <v>3.5</v>
      </c>
      <c r="P56" s="68"/>
      <c r="Q56" s="70"/>
    </row>
    <row r="57" spans="2:21" x14ac:dyDescent="0.3">
      <c r="B57" s="72"/>
      <c r="C57" s="73"/>
      <c r="D57" s="76"/>
      <c r="H57" s="77"/>
      <c r="I57" s="78"/>
      <c r="M57" s="68"/>
      <c r="N57" s="72"/>
      <c r="O57" s="74"/>
      <c r="P57" s="75"/>
      <c r="Q57" s="75"/>
    </row>
    <row r="58" spans="2:21" ht="93.8" customHeight="1" x14ac:dyDescent="0.3">
      <c r="B58" s="66" t="s">
        <v>24</v>
      </c>
      <c r="C58" s="67">
        <f>обработка3!$B$7</f>
        <v>10.5</v>
      </c>
      <c r="H58" s="66" t="s">
        <v>66</v>
      </c>
      <c r="I58" s="67">
        <f>обработка3!$B14</f>
        <v>190</v>
      </c>
      <c r="M58" s="68"/>
      <c r="N58" s="66" t="s">
        <v>37</v>
      </c>
      <c r="O58" s="69">
        <f>обработка3!$B21</f>
        <v>10.5</v>
      </c>
      <c r="P58" s="68"/>
      <c r="Q58" s="70"/>
    </row>
    <row r="59" spans="2:21" x14ac:dyDescent="0.3">
      <c r="B59" s="72"/>
      <c r="C59" s="73"/>
      <c r="H59" s="72"/>
      <c r="I59" s="73"/>
      <c r="M59" s="68"/>
      <c r="N59" s="77"/>
    </row>
    <row r="60" spans="2:21" ht="80.2" customHeight="1" x14ac:dyDescent="0.3">
      <c r="B60" s="66" t="s">
        <v>25</v>
      </c>
      <c r="C60" s="67">
        <f>обработка3!$B$8</f>
        <v>7</v>
      </c>
      <c r="H60" s="66" t="s">
        <v>63</v>
      </c>
      <c r="I60" s="67">
        <f>обработка3!$B15</f>
        <v>8.8000000000000007</v>
      </c>
      <c r="M60" s="68"/>
      <c r="N60" s="66"/>
      <c r="O60" s="69"/>
    </row>
    <row r="61" spans="2:21" x14ac:dyDescent="0.3">
      <c r="B61" s="75"/>
      <c r="C61" s="75"/>
      <c r="I61" s="79"/>
      <c r="M61" s="68"/>
    </row>
    <row r="62" spans="2:21" ht="90" customHeight="1" x14ac:dyDescent="0.3">
      <c r="B62" s="68"/>
      <c r="C62" s="70"/>
      <c r="M62" s="68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A9" sqref="A9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2024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95.7</v>
      </c>
      <c r="E2" s="37"/>
    </row>
    <row r="3" spans="1:5" ht="18" customHeight="1" x14ac:dyDescent="0.25">
      <c r="A3" s="17" t="s">
        <v>1</v>
      </c>
      <c r="B3" s="31">
        <f>VLOOKUP(B$1,Данные!$A:$S,MATCH(A3,Данные!$A$1:$S$1,0),0)</f>
        <v>1745.8</v>
      </c>
      <c r="E3" s="37"/>
    </row>
    <row r="4" spans="1:5" ht="18" customHeight="1" x14ac:dyDescent="0.25">
      <c r="A4" s="17" t="s">
        <v>41</v>
      </c>
      <c r="B4" s="31">
        <f>VLOOKUP(B$1,Данные!$A:$S,MATCH(A4,Данные!$A$1:$S$1,0),0)</f>
        <v>238.1</v>
      </c>
      <c r="E4" s="37"/>
    </row>
    <row r="5" spans="1:5" ht="18" customHeight="1" x14ac:dyDescent="0.25">
      <c r="A5" s="17" t="s">
        <v>2</v>
      </c>
      <c r="B5" s="31">
        <f>VLOOKUP(B$1,Данные!$A:$S,MATCH(A5,Данные!$A$1:$S$1,0),0)</f>
        <v>98.2</v>
      </c>
      <c r="E5" s="37"/>
    </row>
    <row r="6" spans="1:5" ht="18" customHeight="1" x14ac:dyDescent="0.25">
      <c r="A6" s="17" t="s">
        <v>3</v>
      </c>
      <c r="B6" s="31">
        <f>VLOOKUP(B$1,Данные!$A:$S,MATCH(A6,Данные!$A$1:$S$1,0),0)</f>
        <v>292.60000000000002</v>
      </c>
      <c r="E6" s="37"/>
    </row>
    <row r="7" spans="1:5" ht="18" customHeight="1" x14ac:dyDescent="0.25">
      <c r="A7" s="17" t="s">
        <v>42</v>
      </c>
      <c r="B7" s="31">
        <f>VLOOKUP(B$1,Данные!$A:$S,MATCH(A7,Данные!$A$1:$S$1,0),0)</f>
        <v>74</v>
      </c>
      <c r="E7" s="37"/>
    </row>
    <row r="8" spans="1:5" ht="18" customHeight="1" x14ac:dyDescent="0.25">
      <c r="A8" s="17" t="s">
        <v>40</v>
      </c>
      <c r="B8" s="31">
        <f>VLOOKUP(B$1,Данные!$A:$S,MATCH(A8,Данные!$A$1:$S$1,0),0)</f>
        <v>29.2</v>
      </c>
      <c r="E8" s="37"/>
    </row>
    <row r="9" spans="1:5" ht="18" customHeight="1" x14ac:dyDescent="0.25">
      <c r="A9" s="17" t="s">
        <v>39</v>
      </c>
      <c r="B9" s="31">
        <f>VLOOKUP(B$1,Данные!$A:$S,MATCH(A9,Данные!$A$1:$S$1,0),0)</f>
        <v>0</v>
      </c>
      <c r="E9" s="37"/>
    </row>
    <row r="10" spans="1:5" ht="18" customHeight="1" x14ac:dyDescent="0.25">
      <c r="A10" s="17" t="s">
        <v>43</v>
      </c>
      <c r="B10" s="31">
        <f>VLOOKUP(B$1,Данные!$A:$S,MATCH(A10,Данные!$A$1:$S$1,0),0)</f>
        <v>8.8000000000000007</v>
      </c>
      <c r="E10" s="37"/>
    </row>
    <row r="11" spans="1:5" ht="18" customHeight="1" x14ac:dyDescent="0.25">
      <c r="A11" s="17" t="s">
        <v>4</v>
      </c>
      <c r="B11" s="31">
        <f>VLOOKUP(B$1,Данные!$A:$S,MATCH(A11,Данные!$A$1:$S$1,0),0)</f>
        <v>415.9</v>
      </c>
      <c r="E11" s="37"/>
    </row>
    <row r="12" spans="1:5" ht="18" customHeight="1" x14ac:dyDescent="0.25">
      <c r="A12" s="17" t="s">
        <v>5</v>
      </c>
      <c r="B12" s="31">
        <f>VLOOKUP(B$1,Данные!$A:$S,MATCH(A12,Данные!$A$1:$S$1,0),0)</f>
        <v>77.5</v>
      </c>
      <c r="E12" s="37"/>
    </row>
    <row r="13" spans="1:5" ht="18" customHeight="1" x14ac:dyDescent="0.25">
      <c r="A13" s="17" t="s">
        <v>44</v>
      </c>
      <c r="B13" s="31">
        <f>VLOOKUP(B$1,Данные!$A:$S,MATCH(A13,Данные!$A$1:$S$1,0),0)</f>
        <v>17.399999999999999</v>
      </c>
      <c r="E13" s="37"/>
    </row>
    <row r="14" spans="1:5" ht="18" customHeight="1" x14ac:dyDescent="0.25">
      <c r="A14" s="17" t="s">
        <v>61</v>
      </c>
      <c r="B14" s="31">
        <f>VLOOKUP(B$1,Данные!$A:$S,MATCH(A14,Данные!$A$1:$S$1,0),0)</f>
        <v>0</v>
      </c>
      <c r="E14" s="37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3093.2</v>
      </c>
      <c r="E15" s="38"/>
    </row>
    <row r="16" spans="1:5" ht="18" customHeight="1" x14ac:dyDescent="0.25">
      <c r="A16" s="10" t="s">
        <v>11</v>
      </c>
      <c r="B16" s="31">
        <f>VLOOKUP(B$1,Данные!$A:$S,MATCH(A16,Данные!$A$1:$S$1,0),0)</f>
        <v>1028.3</v>
      </c>
      <c r="E16" s="37"/>
    </row>
    <row r="17" spans="1:5" ht="18" customHeight="1" x14ac:dyDescent="0.25">
      <c r="A17" s="10" t="s">
        <v>9</v>
      </c>
      <c r="B17" s="31">
        <f>VLOOKUP(B$1,Данные!$A:$S,MATCH(A17,Данные!$A$1:$S$1,0),0)</f>
        <v>112.7</v>
      </c>
      <c r="E17" s="37"/>
    </row>
    <row r="18" spans="1:5" ht="18" customHeight="1" x14ac:dyDescent="0.25">
      <c r="A18" s="10" t="s">
        <v>10</v>
      </c>
      <c r="B18" s="31">
        <f>VLOOKUP(B$1,Данные!$A:$S,MATCH(A18,Данные!$A$1:$S$1,0),0)</f>
        <v>1885</v>
      </c>
      <c r="E18" s="37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3026</v>
      </c>
      <c r="E19" s="39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-67.2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zoomScale="70" zoomScaleNormal="70" workbookViewId="0">
      <selection activeCell="F27" sqref="F27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0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41</v>
      </c>
      <c r="E1" s="22" t="s">
        <v>2</v>
      </c>
      <c r="F1" s="22" t="s">
        <v>3</v>
      </c>
      <c r="G1" s="22" t="s">
        <v>42</v>
      </c>
      <c r="H1" s="22" t="s">
        <v>40</v>
      </c>
      <c r="I1" s="22" t="s">
        <v>39</v>
      </c>
      <c r="J1" s="22" t="s">
        <v>43</v>
      </c>
      <c r="K1" s="22" t="s">
        <v>4</v>
      </c>
      <c r="L1" s="22" t="s">
        <v>5</v>
      </c>
      <c r="M1" s="22" t="s">
        <v>44</v>
      </c>
      <c r="N1" s="34" t="s">
        <v>61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0" ht="16.55" customHeight="1" x14ac:dyDescent="0.25">
      <c r="A2" s="15" t="s">
        <v>17</v>
      </c>
      <c r="B2" s="33">
        <v>95.7</v>
      </c>
      <c r="C2" s="33">
        <v>1745.8</v>
      </c>
      <c r="D2" s="33">
        <v>238.1</v>
      </c>
      <c r="E2" s="33">
        <v>98.2</v>
      </c>
      <c r="F2" s="33">
        <v>292.60000000000002</v>
      </c>
      <c r="G2" s="33">
        <v>74</v>
      </c>
      <c r="H2" s="33">
        <v>29.2</v>
      </c>
      <c r="I2" s="33">
        <v>0</v>
      </c>
      <c r="J2" s="33">
        <v>8.8000000000000007</v>
      </c>
      <c r="K2" s="33">
        <v>415.9</v>
      </c>
      <c r="L2" s="33">
        <v>77.5</v>
      </c>
      <c r="M2" s="33">
        <v>17.399999999999999</v>
      </c>
      <c r="N2" s="33">
        <v>0</v>
      </c>
      <c r="O2" s="30">
        <f>SUM(B2:N2)</f>
        <v>3093.2</v>
      </c>
      <c r="P2" s="28">
        <v>1028.3</v>
      </c>
      <c r="Q2" s="28">
        <v>112.7</v>
      </c>
      <c r="R2" s="28">
        <v>1885</v>
      </c>
      <c r="S2" s="29">
        <f>SUM(P2:R2)</f>
        <v>3026</v>
      </c>
      <c r="T2" s="30">
        <v>-67.2</v>
      </c>
    </row>
    <row r="3" spans="1:20" ht="16.55" customHeight="1" x14ac:dyDescent="0.25">
      <c r="A3" s="15" t="s">
        <v>18</v>
      </c>
      <c r="B3" s="33">
        <v>98.8</v>
      </c>
      <c r="C3" s="33">
        <v>1662.5</v>
      </c>
      <c r="D3" s="33">
        <v>224.9</v>
      </c>
      <c r="E3" s="33">
        <v>95.3</v>
      </c>
      <c r="F3" s="33">
        <v>277.8</v>
      </c>
      <c r="G3" s="33">
        <v>72.599999999999994</v>
      </c>
      <c r="H3" s="33">
        <v>29.4</v>
      </c>
      <c r="I3" s="33">
        <v>0</v>
      </c>
      <c r="J3" s="33">
        <v>8.8000000000000007</v>
      </c>
      <c r="K3" s="33">
        <v>167.2</v>
      </c>
      <c r="L3" s="33">
        <v>6</v>
      </c>
      <c r="M3" s="33">
        <v>21</v>
      </c>
      <c r="N3" s="33">
        <v>36</v>
      </c>
      <c r="O3" s="30">
        <f>SUM(B3:N3)</f>
        <v>2700.3</v>
      </c>
      <c r="P3" s="28">
        <v>1117.4000000000001</v>
      </c>
      <c r="Q3" s="28">
        <v>93.9</v>
      </c>
      <c r="R3" s="28">
        <v>1489</v>
      </c>
      <c r="S3" s="29">
        <f>SUM(P3:R3)</f>
        <v>2700.3</v>
      </c>
      <c r="T3" s="30">
        <v>0</v>
      </c>
    </row>
    <row r="4" spans="1:20" ht="16.55" customHeight="1" x14ac:dyDescent="0.25">
      <c r="A4" s="15" t="s">
        <v>64</v>
      </c>
      <c r="B4" s="33">
        <v>94.6</v>
      </c>
      <c r="C4" s="33">
        <v>1661.6</v>
      </c>
      <c r="D4" s="33">
        <v>224.9</v>
      </c>
      <c r="E4" s="33">
        <v>96.3</v>
      </c>
      <c r="F4" s="33">
        <v>280.5</v>
      </c>
      <c r="G4" s="33">
        <v>72.599999999999994</v>
      </c>
      <c r="H4" s="33">
        <v>29.4</v>
      </c>
      <c r="I4" s="33">
        <v>0</v>
      </c>
      <c r="J4" s="33">
        <v>8.8000000000000007</v>
      </c>
      <c r="K4" s="33">
        <v>166.8</v>
      </c>
      <c r="L4" s="28">
        <v>6</v>
      </c>
      <c r="M4" s="28">
        <v>25.7</v>
      </c>
      <c r="N4" s="28">
        <v>74.8</v>
      </c>
      <c r="O4" s="30">
        <f>SUM(B4:N4)</f>
        <v>2742.0000000000005</v>
      </c>
      <c r="P4" s="28">
        <v>1187.7</v>
      </c>
      <c r="Q4" s="28">
        <v>96.2</v>
      </c>
      <c r="R4" s="28">
        <v>1458.1</v>
      </c>
      <c r="S4" s="29">
        <f>SUM(P4:R4)</f>
        <v>2742</v>
      </c>
      <c r="T4" s="30">
        <v>0</v>
      </c>
    </row>
    <row r="5" spans="1:20" x14ac:dyDescent="0.25"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T5" s="27"/>
    </row>
    <row r="6" spans="1:20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0" ht="16.55" customHeight="1" x14ac:dyDescent="0.25">
      <c r="A7" s="15" t="s">
        <v>17</v>
      </c>
      <c r="B7" s="28">
        <v>1028.3</v>
      </c>
      <c r="C7" s="28">
        <v>112.7</v>
      </c>
      <c r="D7" s="28">
        <v>1885</v>
      </c>
      <c r="E7" s="30">
        <f>SUM(B7:D7)</f>
        <v>3026</v>
      </c>
    </row>
    <row r="8" spans="1:20" ht="16.55" customHeight="1" x14ac:dyDescent="0.25">
      <c r="A8" s="15" t="s">
        <v>18</v>
      </c>
      <c r="B8" s="28">
        <v>1117.4000000000001</v>
      </c>
      <c r="C8" s="28">
        <v>93.9</v>
      </c>
      <c r="D8" s="28">
        <v>1489</v>
      </c>
      <c r="E8" s="30">
        <f>SUM(B8:D8)</f>
        <v>2700.3</v>
      </c>
    </row>
    <row r="9" spans="1:20" ht="16.55" customHeight="1" x14ac:dyDescent="0.25">
      <c r="A9" s="15" t="s">
        <v>64</v>
      </c>
      <c r="B9" s="28">
        <v>1187.7</v>
      </c>
      <c r="C9" s="28">
        <v>96.2</v>
      </c>
      <c r="D9" s="28">
        <v>1458.1</v>
      </c>
      <c r="E9" s="30">
        <f>SUM(B9:D9)</f>
        <v>2742</v>
      </c>
    </row>
    <row r="10" spans="1:20" x14ac:dyDescent="0.25">
      <c r="E10" s="21"/>
    </row>
    <row r="11" spans="1:20" x14ac:dyDescent="0.25">
      <c r="E11" s="21"/>
    </row>
    <row r="12" spans="1:20" x14ac:dyDescent="0.25">
      <c r="B12" s="13"/>
      <c r="C12" s="13"/>
      <c r="D12" s="13"/>
    </row>
    <row r="13" spans="1:20" x14ac:dyDescent="0.25">
      <c r="D13" s="13"/>
    </row>
    <row r="14" spans="1:20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A41" sqref="A41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17</v>
      </c>
      <c r="C1" s="11" t="s">
        <v>18</v>
      </c>
      <c r="D1" s="11" t="s">
        <v>64</v>
      </c>
    </row>
    <row r="2" spans="1:4" ht="16.55" customHeight="1" x14ac:dyDescent="0.25">
      <c r="A2" s="9" t="s">
        <v>45</v>
      </c>
      <c r="B2" s="33">
        <v>95.7</v>
      </c>
      <c r="C2" s="33">
        <v>98.8</v>
      </c>
      <c r="D2" s="33">
        <v>94.6</v>
      </c>
    </row>
    <row r="3" spans="1:4" ht="16.55" customHeight="1" x14ac:dyDescent="0.25">
      <c r="A3" s="9" t="s">
        <v>46</v>
      </c>
      <c r="B3" s="33">
        <v>1745.8</v>
      </c>
      <c r="C3" s="33">
        <v>1662.5</v>
      </c>
      <c r="D3" s="33">
        <v>1661.6</v>
      </c>
    </row>
    <row r="4" spans="1:4" ht="16.55" customHeight="1" x14ac:dyDescent="0.25">
      <c r="A4" s="9" t="s">
        <v>47</v>
      </c>
      <c r="B4" s="33">
        <v>238.1</v>
      </c>
      <c r="C4" s="33">
        <v>224.9</v>
      </c>
      <c r="D4" s="33">
        <v>224.9</v>
      </c>
    </row>
    <row r="5" spans="1:4" ht="16.55" customHeight="1" x14ac:dyDescent="0.25">
      <c r="A5" s="9" t="s">
        <v>48</v>
      </c>
      <c r="B5" s="33">
        <v>98.2</v>
      </c>
      <c r="C5" s="33">
        <v>95.3</v>
      </c>
      <c r="D5" s="33">
        <v>96.3</v>
      </c>
    </row>
    <row r="6" spans="1:4" ht="16.55" customHeight="1" x14ac:dyDescent="0.25">
      <c r="A6" s="9" t="s">
        <v>49</v>
      </c>
      <c r="B6" s="33">
        <v>292.60000000000002</v>
      </c>
      <c r="C6" s="33">
        <v>277.8</v>
      </c>
      <c r="D6" s="33">
        <v>280.5</v>
      </c>
    </row>
    <row r="7" spans="1:4" ht="16.55" customHeight="1" x14ac:dyDescent="0.25">
      <c r="A7" s="9" t="s">
        <v>50</v>
      </c>
      <c r="B7" s="33">
        <v>74</v>
      </c>
      <c r="C7" s="33">
        <v>72.599999999999994</v>
      </c>
      <c r="D7" s="33">
        <v>72.599999999999994</v>
      </c>
    </row>
    <row r="8" spans="1:4" ht="16.55" customHeight="1" x14ac:dyDescent="0.25">
      <c r="A8" s="9" t="s">
        <v>51</v>
      </c>
      <c r="B8" s="33">
        <v>29.2</v>
      </c>
      <c r="C8" s="33">
        <v>29.4</v>
      </c>
      <c r="D8" s="33">
        <v>29.4</v>
      </c>
    </row>
    <row r="9" spans="1:4" ht="16.55" customHeight="1" x14ac:dyDescent="0.25">
      <c r="A9" s="9" t="s">
        <v>52</v>
      </c>
      <c r="B9" s="33">
        <v>0</v>
      </c>
      <c r="C9" s="33">
        <v>0</v>
      </c>
      <c r="D9" s="33">
        <v>0</v>
      </c>
    </row>
    <row r="10" spans="1:4" ht="16.55" customHeight="1" x14ac:dyDescent="0.25">
      <c r="A10" s="9" t="s">
        <v>53</v>
      </c>
      <c r="B10" s="33">
        <v>8.8000000000000007</v>
      </c>
      <c r="C10" s="33">
        <v>8.8000000000000007</v>
      </c>
      <c r="D10" s="33">
        <v>8.8000000000000007</v>
      </c>
    </row>
    <row r="11" spans="1:4" ht="16.55" customHeight="1" x14ac:dyDescent="0.25">
      <c r="A11" s="9" t="s">
        <v>54</v>
      </c>
      <c r="B11" s="33">
        <v>415.9</v>
      </c>
      <c r="C11" s="33">
        <v>167.2</v>
      </c>
      <c r="D11" s="33">
        <v>166.8</v>
      </c>
    </row>
    <row r="12" spans="1:4" ht="16.55" customHeight="1" x14ac:dyDescent="0.25">
      <c r="A12" s="9" t="s">
        <v>55</v>
      </c>
      <c r="B12" s="33">
        <v>77.5</v>
      </c>
      <c r="C12" s="33">
        <v>6</v>
      </c>
      <c r="D12" s="28">
        <v>6</v>
      </c>
    </row>
    <row r="13" spans="1:4" ht="16.55" customHeight="1" x14ac:dyDescent="0.25">
      <c r="A13" s="9" t="s">
        <v>56</v>
      </c>
      <c r="B13" s="33">
        <v>17.399999999999999</v>
      </c>
      <c r="C13" s="33">
        <v>21</v>
      </c>
      <c r="D13" s="28">
        <v>25.7</v>
      </c>
    </row>
    <row r="14" spans="1:4" ht="16.55" customHeight="1" x14ac:dyDescent="0.25">
      <c r="A14" s="17" t="s">
        <v>62</v>
      </c>
      <c r="B14" s="33">
        <v>0</v>
      </c>
      <c r="C14" s="33">
        <v>36</v>
      </c>
      <c r="D14" s="28">
        <v>74.8</v>
      </c>
    </row>
    <row r="15" spans="1:4" s="18" customFormat="1" ht="16.55" customHeight="1" x14ac:dyDescent="0.25">
      <c r="A15" s="8" t="s">
        <v>12</v>
      </c>
      <c r="B15" s="30">
        <f>SUM(B2:B14)</f>
        <v>3093.2</v>
      </c>
      <c r="C15" s="30">
        <f>SUM(C2:C14)</f>
        <v>2700.3</v>
      </c>
      <c r="D15" s="30">
        <f>SUM(D2:D14)</f>
        <v>2742.0000000000005</v>
      </c>
    </row>
    <row r="16" spans="1:4" ht="16.55" customHeight="1" x14ac:dyDescent="0.25">
      <c r="A16" s="16" t="s">
        <v>57</v>
      </c>
      <c r="B16" s="28">
        <v>1028.3</v>
      </c>
      <c r="C16" s="28">
        <v>1117.4000000000001</v>
      </c>
      <c r="D16" s="28">
        <v>1187.7</v>
      </c>
    </row>
    <row r="17" spans="1:4" ht="16.55" customHeight="1" x14ac:dyDescent="0.25">
      <c r="A17" s="19" t="s">
        <v>58</v>
      </c>
      <c r="B17" s="28">
        <v>112.7</v>
      </c>
      <c r="C17" s="28">
        <v>93.9</v>
      </c>
      <c r="D17" s="28">
        <v>96.2</v>
      </c>
    </row>
    <row r="18" spans="1:4" ht="16.55" customHeight="1" x14ac:dyDescent="0.25">
      <c r="A18" s="19" t="s">
        <v>59</v>
      </c>
      <c r="B18" s="28">
        <v>1885</v>
      </c>
      <c r="C18" s="28">
        <v>1489</v>
      </c>
      <c r="D18" s="28">
        <v>1458.1</v>
      </c>
    </row>
    <row r="19" spans="1:4" s="18" customFormat="1" ht="16.55" customHeight="1" x14ac:dyDescent="0.25">
      <c r="A19" s="8" t="s">
        <v>13</v>
      </c>
      <c r="B19" s="30">
        <f>SUM(B16:B18)</f>
        <v>3026</v>
      </c>
      <c r="C19" s="30">
        <f>SUM(C16:C18)</f>
        <v>2700.3</v>
      </c>
      <c r="D19" s="30">
        <f>SUM(D16:D18)</f>
        <v>2742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E40" sqref="E40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17</v>
      </c>
      <c r="B2" s="6">
        <f>VLOOKUP(B$1,данные2!$A:$Q,MATCH(A2,данные2!$A$1:$Q$1,0),0)</f>
        <v>1028.3</v>
      </c>
    </row>
    <row r="3" spans="1:2" x14ac:dyDescent="0.25">
      <c r="A3" s="10" t="s">
        <v>18</v>
      </c>
      <c r="B3" s="6">
        <f>VLOOKUP(B$1,данные2!$A:$Q,MATCH(A3,данные2!$A$1:$Q$1,0),0)</f>
        <v>1117.4000000000001</v>
      </c>
    </row>
    <row r="4" spans="1:2" x14ac:dyDescent="0.25">
      <c r="A4" s="10" t="s">
        <v>64</v>
      </c>
      <c r="B4" s="6">
        <f>VLOOKUP(B$1,данные2!$A:$Q,MATCH(A4,данные2!$A$1:$Q$1,0),0)</f>
        <v>1187.7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A5" sqref="A5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INDEX(данные2!A2:A14, A1)</f>
        <v>Социальная политика (млн. руб)</v>
      </c>
    </row>
    <row r="2" spans="1:2" x14ac:dyDescent="0.25">
      <c r="A2" s="10" t="s">
        <v>17</v>
      </c>
      <c r="B2" s="36">
        <f>VLOOKUP(B$1,данные2!$A:$Q,MATCH(A2,данные2!$A$1:$Q$1,0),0)</f>
        <v>95.7</v>
      </c>
    </row>
    <row r="3" spans="1:2" x14ac:dyDescent="0.25">
      <c r="A3" s="10" t="s">
        <v>18</v>
      </c>
      <c r="B3" s="36">
        <f>VLOOKUP(B$1,данные2!$A:$Q,MATCH(A3,данные2!$A$1:$Q$1,0),0)</f>
        <v>98.8</v>
      </c>
    </row>
    <row r="4" spans="1:2" x14ac:dyDescent="0.25">
      <c r="A4" s="10" t="s">
        <v>64</v>
      </c>
      <c r="B4" s="36">
        <f>VLOOKUP(B$1,данные2!$A:$Q,MATCH(A4,данные2!$A$1:$Q$1,0),0)</f>
        <v>94.6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opLeftCell="C1" zoomScale="80" zoomScaleNormal="80" workbookViewId="0">
      <selection activeCell="N3" sqref="N3"/>
    </sheetView>
  </sheetViews>
  <sheetFormatPr defaultColWidth="8.69921875" defaultRowHeight="12.9" x14ac:dyDescent="0.25"/>
  <cols>
    <col min="1" max="1" width="12.5" style="10" customWidth="1"/>
    <col min="2" max="6" width="14.5" style="43" customWidth="1"/>
    <col min="7" max="7" width="14.5" style="15" customWidth="1"/>
    <col min="8" max="11" width="14.5" style="43" customWidth="1"/>
    <col min="12" max="21" width="14.5" style="15" customWidth="1"/>
    <col min="22" max="22" width="15" style="10" customWidth="1"/>
    <col min="23" max="16384" width="8.69921875" style="10"/>
  </cols>
  <sheetData>
    <row r="1" spans="1:23" ht="264.89999999999998" customHeight="1" x14ac:dyDescent="0.25">
      <c r="A1" s="8" t="s">
        <v>7</v>
      </c>
      <c r="B1" s="50" t="s">
        <v>19</v>
      </c>
      <c r="C1" s="50" t="s">
        <v>20</v>
      </c>
      <c r="D1" s="51" t="s">
        <v>21</v>
      </c>
      <c r="E1" s="51" t="s">
        <v>22</v>
      </c>
      <c r="F1" s="51" t="s">
        <v>23</v>
      </c>
      <c r="G1" s="12" t="s">
        <v>24</v>
      </c>
      <c r="H1" s="51" t="s">
        <v>25</v>
      </c>
      <c r="I1" s="51" t="s">
        <v>26</v>
      </c>
      <c r="J1" s="51" t="s">
        <v>27</v>
      </c>
      <c r="K1" s="51" t="s">
        <v>28</v>
      </c>
      <c r="L1" s="12" t="s">
        <v>29</v>
      </c>
      <c r="M1" s="12" t="s">
        <v>30</v>
      </c>
      <c r="N1" s="12" t="s">
        <v>66</v>
      </c>
      <c r="O1" s="12" t="s">
        <v>31</v>
      </c>
      <c r="P1" s="12" t="s">
        <v>32</v>
      </c>
      <c r="Q1" s="12" t="s">
        <v>33</v>
      </c>
      <c r="R1" s="12" t="s">
        <v>34</v>
      </c>
      <c r="S1" s="12" t="s">
        <v>65</v>
      </c>
      <c r="T1" s="12" t="s">
        <v>36</v>
      </c>
      <c r="U1" s="12" t="s">
        <v>37</v>
      </c>
      <c r="V1" s="12"/>
    </row>
    <row r="2" spans="1:23" s="43" customFormat="1" ht="15.6" customHeight="1" x14ac:dyDescent="0.25">
      <c r="A2" s="50" t="s">
        <v>17</v>
      </c>
      <c r="B2" s="46">
        <v>1672.4</v>
      </c>
      <c r="C2" s="45">
        <v>323.3</v>
      </c>
      <c r="D2" s="45">
        <v>74</v>
      </c>
      <c r="E2" s="45">
        <v>0.1</v>
      </c>
      <c r="F2" s="45">
        <v>0.9</v>
      </c>
      <c r="G2" s="45">
        <v>10.5</v>
      </c>
      <c r="H2" s="45">
        <v>7</v>
      </c>
      <c r="I2" s="45">
        <v>1.1000000000000001</v>
      </c>
      <c r="J2" s="45">
        <v>5.2</v>
      </c>
      <c r="K2" s="45">
        <v>91.1</v>
      </c>
      <c r="L2" s="45">
        <v>13.3</v>
      </c>
      <c r="M2" s="46">
        <v>64.7</v>
      </c>
      <c r="N2" s="46">
        <v>190</v>
      </c>
      <c r="O2" s="45">
        <v>8.8000000000000007</v>
      </c>
      <c r="P2" s="45">
        <v>132.5</v>
      </c>
      <c r="Q2" s="45">
        <v>2.2999999999999998</v>
      </c>
      <c r="R2" s="46">
        <v>63.5</v>
      </c>
      <c r="S2" s="45">
        <v>57.6</v>
      </c>
      <c r="T2" s="45">
        <v>3.5</v>
      </c>
      <c r="U2" s="45">
        <v>10.5</v>
      </c>
      <c r="V2" s="46"/>
      <c r="W2" s="47"/>
    </row>
    <row r="3" spans="1:23" s="43" customFormat="1" ht="15.6" customHeight="1" x14ac:dyDescent="0.25">
      <c r="A3" s="50" t="s">
        <v>18</v>
      </c>
      <c r="B3" s="45">
        <v>1589</v>
      </c>
      <c r="C3" s="45">
        <v>310.10000000000002</v>
      </c>
      <c r="D3" s="46">
        <v>72.599999999999994</v>
      </c>
      <c r="E3" s="45">
        <v>0.1</v>
      </c>
      <c r="F3" s="45">
        <v>0.9</v>
      </c>
      <c r="G3" s="45">
        <v>10.5</v>
      </c>
      <c r="H3" s="45">
        <v>7</v>
      </c>
      <c r="I3" s="45">
        <v>1.1000000000000001</v>
      </c>
      <c r="J3" s="45">
        <v>5.2</v>
      </c>
      <c r="K3" s="45">
        <v>94.8</v>
      </c>
      <c r="L3" s="45">
        <v>14.2</v>
      </c>
      <c r="M3" s="46">
        <v>67.7</v>
      </c>
      <c r="N3" s="46">
        <v>2.8</v>
      </c>
      <c r="O3" s="45">
        <v>8.8000000000000007</v>
      </c>
      <c r="P3" s="45">
        <v>51.3</v>
      </c>
      <c r="Q3" s="45">
        <v>2.7</v>
      </c>
      <c r="R3" s="46">
        <v>65.7</v>
      </c>
      <c r="S3" s="45">
        <v>29.9</v>
      </c>
      <c r="T3" s="45">
        <v>3.3</v>
      </c>
      <c r="U3" s="45">
        <v>8.6</v>
      </c>
      <c r="V3" s="46"/>
      <c r="W3" s="47"/>
    </row>
    <row r="4" spans="1:23" s="43" customFormat="1" ht="15.6" customHeight="1" x14ac:dyDescent="0.25">
      <c r="A4" s="50" t="s">
        <v>64</v>
      </c>
      <c r="B4" s="45">
        <v>1588.1</v>
      </c>
      <c r="C4" s="45">
        <v>310.10000000000002</v>
      </c>
      <c r="D4" s="46">
        <v>72.599999999999994</v>
      </c>
      <c r="E4" s="45">
        <v>0.1</v>
      </c>
      <c r="F4" s="45">
        <v>0.9</v>
      </c>
      <c r="G4" s="45">
        <v>10.5</v>
      </c>
      <c r="H4" s="45">
        <v>7</v>
      </c>
      <c r="I4" s="45">
        <v>1.1000000000000001</v>
      </c>
      <c r="J4" s="45">
        <v>5.2</v>
      </c>
      <c r="K4" s="45">
        <v>99.4</v>
      </c>
      <c r="L4" s="46">
        <v>14.3</v>
      </c>
      <c r="M4" s="46">
        <v>63.5</v>
      </c>
      <c r="N4" s="46">
        <v>2.8</v>
      </c>
      <c r="O4" s="46">
        <v>8.8000000000000007</v>
      </c>
      <c r="P4" s="46">
        <v>40.700000000000003</v>
      </c>
      <c r="Q4" s="46">
        <v>2.7</v>
      </c>
      <c r="R4" s="46">
        <v>66.599999999999994</v>
      </c>
      <c r="S4" s="46">
        <v>29.9</v>
      </c>
      <c r="T4" s="46">
        <v>3.3</v>
      </c>
      <c r="U4" s="46">
        <v>8.6</v>
      </c>
      <c r="V4" s="46"/>
      <c r="W4" s="47"/>
    </row>
    <row r="5" spans="1:23" s="17" customFormat="1" x14ac:dyDescent="0.25">
      <c r="B5" s="43"/>
      <c r="C5" s="43"/>
      <c r="D5" s="43"/>
      <c r="E5" s="47"/>
      <c r="F5" s="43"/>
      <c r="G5" s="43"/>
      <c r="H5" s="47"/>
      <c r="I5" s="43"/>
      <c r="J5" s="47"/>
      <c r="K5" s="43"/>
      <c r="L5" s="43"/>
      <c r="M5" s="47"/>
      <c r="N5" s="82"/>
      <c r="O5" s="43"/>
      <c r="P5" s="47"/>
      <c r="Q5" s="43"/>
      <c r="R5" s="43"/>
      <c r="S5" s="43"/>
      <c r="T5" s="47"/>
      <c r="U5" s="43"/>
      <c r="V5" s="48"/>
    </row>
    <row r="6" spans="1:23" x14ac:dyDescent="0.25">
      <c r="H6" s="47"/>
      <c r="M6" s="43"/>
      <c r="N6" s="82"/>
      <c r="O6" s="43"/>
      <c r="P6" s="43"/>
      <c r="Q6" s="43"/>
      <c r="R6" s="43"/>
      <c r="S6" s="43"/>
      <c r="T6" s="43"/>
      <c r="U6" s="43"/>
      <c r="V6" s="17"/>
    </row>
    <row r="7" spans="1:23" x14ac:dyDescent="0.25">
      <c r="C7" s="49"/>
      <c r="E7" s="49"/>
      <c r="F7" s="49"/>
      <c r="G7" s="14"/>
      <c r="H7" s="49"/>
      <c r="I7" s="49"/>
      <c r="J7" s="49"/>
      <c r="K7" s="49"/>
      <c r="L7" s="14"/>
      <c r="M7" s="49"/>
      <c r="N7" s="83"/>
      <c r="O7" s="49"/>
      <c r="P7" s="49"/>
      <c r="Q7" s="49"/>
      <c r="R7" s="49"/>
      <c r="S7" s="49"/>
      <c r="T7" s="49"/>
      <c r="U7" s="49"/>
      <c r="V7" s="17"/>
    </row>
    <row r="8" spans="1:23" x14ac:dyDescent="0.25">
      <c r="K8" s="49"/>
      <c r="M8" s="43"/>
      <c r="N8" s="82"/>
      <c r="O8" s="43"/>
      <c r="P8" s="43"/>
      <c r="Q8" s="43"/>
      <c r="R8" s="43"/>
      <c r="S8" s="43"/>
      <c r="T8" s="43"/>
      <c r="U8" s="43"/>
      <c r="V8" s="17"/>
    </row>
    <row r="9" spans="1:23" x14ac:dyDescent="0.25">
      <c r="M9" s="43"/>
      <c r="N9" s="82"/>
      <c r="O9" s="43"/>
      <c r="P9" s="43"/>
      <c r="Q9" s="43"/>
      <c r="R9" s="43"/>
      <c r="S9" s="43"/>
      <c r="T9" s="43"/>
      <c r="U9" s="43"/>
      <c r="V9" s="17"/>
    </row>
    <row r="10" spans="1:23" x14ac:dyDescent="0.25">
      <c r="N10" s="84"/>
    </row>
    <row r="11" spans="1:23" x14ac:dyDescent="0.25">
      <c r="N11" s="84"/>
    </row>
    <row r="12" spans="1:23" x14ac:dyDescent="0.25">
      <c r="N12" s="84"/>
    </row>
    <row r="13" spans="1:23" x14ac:dyDescent="0.25">
      <c r="N13" s="84"/>
    </row>
  </sheetData>
  <pageMargins left="0" right="0" top="0.74803149606299213" bottom="0.74803149606299213" header="0.31496062992125984" footer="0.31496062992125984"/>
  <pageSetup paperSize="9" scale="41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A22" sqref="A22:XFD22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2024 год</v>
      </c>
    </row>
    <row r="2" spans="1:2" ht="29.15" customHeight="1" x14ac:dyDescent="0.25">
      <c r="A2" s="2" t="s">
        <v>19</v>
      </c>
      <c r="B2" s="6">
        <f>VLOOKUP(B$1,данные3!$A:$V,MATCH(A2,данные3!$A$1:$V$1,0),0)</f>
        <v>1672.4</v>
      </c>
    </row>
    <row r="3" spans="1:2" ht="29.15" customHeight="1" x14ac:dyDescent="0.25">
      <c r="A3" s="2" t="s">
        <v>20</v>
      </c>
      <c r="B3" s="6">
        <f>VLOOKUP(B$1,данные3!$A:$V,MATCH(A3,данные3!$A$1:$V$1,0),0)</f>
        <v>323.3</v>
      </c>
    </row>
    <row r="4" spans="1:2" ht="29.15" customHeight="1" x14ac:dyDescent="0.25">
      <c r="A4" s="2" t="s">
        <v>21</v>
      </c>
      <c r="B4" s="6">
        <f>VLOOKUP(B$1,данные3!$A:$V,MATCH(A4,данные3!$A$1:$V$1,0),0)</f>
        <v>74</v>
      </c>
    </row>
    <row r="5" spans="1:2" ht="29.15" customHeight="1" x14ac:dyDescent="0.25">
      <c r="A5" s="2" t="s">
        <v>22</v>
      </c>
      <c r="B5" s="6">
        <f>VLOOKUP(B$1,данные3!$A:$V,MATCH(A5,данные3!$A$1:$V$1,0),0)</f>
        <v>0.1</v>
      </c>
    </row>
    <row r="6" spans="1:2" ht="29.15" customHeight="1" x14ac:dyDescent="0.25">
      <c r="A6" s="3" t="s">
        <v>23</v>
      </c>
      <c r="B6" s="6">
        <f>VLOOKUP(B$1,данные3!$A:$V,MATCH(A6,данные3!$A$1:$V$1,0),0)</f>
        <v>0.9</v>
      </c>
    </row>
    <row r="7" spans="1:2" ht="29.15" customHeight="1" x14ac:dyDescent="0.25">
      <c r="A7" s="3" t="s">
        <v>24</v>
      </c>
      <c r="B7" s="6">
        <f>VLOOKUP(B$1,данные3!$A:$V,MATCH(A7,данные3!$A$1:$V$1,0),0)</f>
        <v>10.5</v>
      </c>
    </row>
    <row r="8" spans="1:2" ht="29.15" customHeight="1" x14ac:dyDescent="0.25">
      <c r="A8" s="3" t="s">
        <v>25</v>
      </c>
      <c r="B8" s="6">
        <f>VLOOKUP(B$1,данные3!$A:$V,MATCH(A8,данные3!$A$1:$V$1,0),0)</f>
        <v>7</v>
      </c>
    </row>
    <row r="9" spans="1:2" ht="29.15" customHeight="1" x14ac:dyDescent="0.25">
      <c r="A9" s="3" t="s">
        <v>26</v>
      </c>
      <c r="B9" s="6">
        <f>VLOOKUP(B$1,данные3!$A:$V,MATCH(A9,данные3!$A$1:$V$1,0),0)</f>
        <v>1.1000000000000001</v>
      </c>
    </row>
    <row r="10" spans="1:2" ht="29.15" customHeight="1" x14ac:dyDescent="0.25">
      <c r="A10" s="3" t="s">
        <v>27</v>
      </c>
      <c r="B10" s="6">
        <f>VLOOKUP(B$1,данные3!$A:$V,MATCH(A10,данные3!$A$1:$V$1,0),0)</f>
        <v>5.2</v>
      </c>
    </row>
    <row r="11" spans="1:2" ht="29.15" customHeight="1" x14ac:dyDescent="0.25">
      <c r="A11" s="3" t="s">
        <v>28</v>
      </c>
      <c r="B11" s="6">
        <f>VLOOKUP(B$1,данные3!$A:$V,MATCH(A11,данные3!$A$1:$V$1,0),0)</f>
        <v>91.1</v>
      </c>
    </row>
    <row r="12" spans="1:2" ht="29.15" customHeight="1" x14ac:dyDescent="0.25">
      <c r="A12" s="3" t="s">
        <v>29</v>
      </c>
      <c r="B12" s="6">
        <f>VLOOKUP(B$1,данные3!$A:$V,MATCH(A12,данные3!$A$1:$V$1,0),0)</f>
        <v>13.3</v>
      </c>
    </row>
    <row r="13" spans="1:2" ht="29.15" customHeight="1" x14ac:dyDescent="0.25">
      <c r="A13" s="3" t="s">
        <v>30</v>
      </c>
      <c r="B13" s="6">
        <f>VLOOKUP(B$1,данные3!$A:$V,MATCH(A13,данные3!$A$1:$V$1,0),0)</f>
        <v>64.7</v>
      </c>
    </row>
    <row r="14" spans="1:2" ht="29.15" customHeight="1" x14ac:dyDescent="0.25">
      <c r="A14" s="44" t="s">
        <v>66</v>
      </c>
      <c r="B14" s="6">
        <f>VLOOKUP(B$1,данные3!$A:$V,MATCH(A14,данные3!$A$1:$V$1,0),0)</f>
        <v>190</v>
      </c>
    </row>
    <row r="15" spans="1:2" ht="29.15" customHeight="1" x14ac:dyDescent="0.25">
      <c r="A15" s="3" t="s">
        <v>31</v>
      </c>
      <c r="B15" s="6">
        <f>VLOOKUP(B$1,данные3!$A:$V,MATCH(A15,данные3!$A$1:$V$1,0),0)</f>
        <v>8.8000000000000007</v>
      </c>
    </row>
    <row r="16" spans="1:2" ht="29.15" customHeight="1" x14ac:dyDescent="0.25">
      <c r="A16" s="3" t="s">
        <v>32</v>
      </c>
      <c r="B16" s="6">
        <f>VLOOKUP(B$1,данные3!$A:$V,MATCH(A16,данные3!$A$1:$V$1,0),0)</f>
        <v>132.5</v>
      </c>
    </row>
    <row r="17" spans="1:2" ht="29.15" customHeight="1" x14ac:dyDescent="0.25">
      <c r="A17" s="3" t="s">
        <v>33</v>
      </c>
      <c r="B17" s="6">
        <f>VLOOKUP(B$1,данные3!$A:$V,MATCH(A17,данные3!$A$1:$V$1,0),0)</f>
        <v>2.2999999999999998</v>
      </c>
    </row>
    <row r="18" spans="1:2" ht="29.15" customHeight="1" x14ac:dyDescent="0.25">
      <c r="A18" s="3" t="s">
        <v>34</v>
      </c>
      <c r="B18" s="6">
        <f>VLOOKUP(B$1,данные3!$A:$V,MATCH(A18,данные3!$A$1:$V$1,0),0)</f>
        <v>63.5</v>
      </c>
    </row>
    <row r="19" spans="1:2" ht="29.15" customHeight="1" x14ac:dyDescent="0.25">
      <c r="A19" s="3" t="s">
        <v>65</v>
      </c>
      <c r="B19" s="6">
        <f>VLOOKUP(B$1,данные3!$A:$V,MATCH(A19,данные3!$A$1:$V$1,0),0)</f>
        <v>57.6</v>
      </c>
    </row>
    <row r="20" spans="1:2" ht="38.15" customHeight="1" x14ac:dyDescent="0.25">
      <c r="A20" s="3" t="s">
        <v>36</v>
      </c>
      <c r="B20" s="6">
        <f>VLOOKUP(B$1,данные3!$A:$V,MATCH(A20,данные3!$A$1:$V$1,0),0)</f>
        <v>3.5</v>
      </c>
    </row>
    <row r="21" spans="1:2" ht="29.15" customHeight="1" x14ac:dyDescent="0.25">
      <c r="A21" s="3" t="s">
        <v>37</v>
      </c>
      <c r="B21" s="6">
        <f>VLOOKUP(B$1,данные3!$A:$V,MATCH(A21,данные3!$A$1:$V$1,0),0)</f>
        <v>10.5</v>
      </c>
    </row>
    <row r="22" spans="1:2" ht="29.15" customHeight="1" x14ac:dyDescent="0.25">
      <c r="A22" s="44"/>
      <c r="B22" s="6"/>
    </row>
    <row r="23" spans="1:2" s="5" customFormat="1" ht="20.95" customHeight="1" x14ac:dyDescent="0.25">
      <c r="A23" s="4" t="s">
        <v>6</v>
      </c>
      <c r="B23" s="7">
        <f>SUM(B2:B22)</f>
        <v>2732.2999999999997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2023-11-17T11:45:34Z</cp:lastPrinted>
  <dcterms:created xsi:type="dcterms:W3CDTF">2021-05-17T08:50:17Z</dcterms:created>
  <dcterms:modified xsi:type="dcterms:W3CDTF">2023-12-13T06:21:27Z</dcterms:modified>
</cp:coreProperties>
</file>