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GEFIMOVA\Users\GEfimova.FINANCE\Desktop\Бюджетный отдел\СВОДКИ исполнения бюджета\Расходы\2023 год\"/>
    </mc:Choice>
  </mc:AlternateContent>
  <bookViews>
    <workbookView xWindow="365" yWindow="269" windowWidth="14937" windowHeight="9145"/>
  </bookViews>
  <sheets>
    <sheet name="Бюджет" sheetId="1" r:id="rId1"/>
  </sheets>
  <definedNames>
    <definedName name="APPT" localSheetId="0">Бюджет!$A$10</definedName>
    <definedName name="FIO" localSheetId="0">Бюджет!$F$10</definedName>
    <definedName name="LAST_CELL" localSheetId="0">Бюджет!$J$58</definedName>
    <definedName name="SIGN" localSheetId="0">Бюджет!$A$10:$H$11</definedName>
  </definedNames>
  <calcPr calcId="162913"/>
</workbook>
</file>

<file path=xl/calcChain.xml><?xml version="1.0" encoding="utf-8"?>
<calcChain xmlns="http://schemas.openxmlformats.org/spreadsheetml/2006/main">
  <c r="E5" i="1" l="1"/>
  <c r="E6" i="1"/>
  <c r="E7" i="1"/>
  <c r="E8" i="1"/>
  <c r="E9" i="1"/>
  <c r="E10" i="1"/>
  <c r="E11" i="1"/>
  <c r="E12" i="1"/>
  <c r="E13" i="1"/>
  <c r="E14" i="1"/>
  <c r="E16" i="1"/>
  <c r="E17" i="1"/>
  <c r="E18" i="1"/>
  <c r="E20" i="1"/>
  <c r="E21" i="1"/>
  <c r="E22" i="1"/>
  <c r="E23" i="1"/>
  <c r="E24" i="1"/>
  <c r="E26" i="1"/>
  <c r="E27" i="1"/>
  <c r="E28" i="1"/>
  <c r="E29" i="1"/>
  <c r="E31" i="1"/>
  <c r="E32" i="1"/>
  <c r="E34" i="1"/>
  <c r="E35" i="1"/>
  <c r="E36" i="1"/>
  <c r="E37" i="1"/>
  <c r="E38" i="1"/>
  <c r="E40" i="1"/>
  <c r="E41" i="1"/>
  <c r="E43" i="1"/>
  <c r="E44" i="1"/>
  <c r="E45" i="1"/>
  <c r="E46" i="1"/>
  <c r="E48" i="1"/>
  <c r="E49" i="1"/>
  <c r="E51" i="1"/>
  <c r="E53" i="1"/>
  <c r="D52" i="1"/>
  <c r="E52" i="1" s="1"/>
  <c r="C52" i="1"/>
  <c r="D50" i="1"/>
  <c r="E50" i="1" s="1"/>
  <c r="C50" i="1"/>
  <c r="D47" i="1"/>
  <c r="E47" i="1" s="1"/>
  <c r="C47" i="1"/>
  <c r="D42" i="1"/>
  <c r="C42" i="1"/>
  <c r="D39" i="1"/>
  <c r="C39" i="1"/>
  <c r="D33" i="1"/>
  <c r="E33" i="1" s="1"/>
  <c r="C33" i="1"/>
  <c r="D30" i="1"/>
  <c r="C30" i="1"/>
  <c r="D25" i="1"/>
  <c r="E25" i="1" s="1"/>
  <c r="C25" i="1"/>
  <c r="D19" i="1"/>
  <c r="E19" i="1" s="1"/>
  <c r="C19" i="1"/>
  <c r="D15" i="1"/>
  <c r="C15" i="1"/>
  <c r="D13" i="1"/>
  <c r="C13" i="1"/>
  <c r="D4" i="1"/>
  <c r="E4" i="1" s="1"/>
  <c r="C4" i="1"/>
  <c r="E30" i="1" l="1"/>
  <c r="E39" i="1"/>
  <c r="E42" i="1"/>
  <c r="E15" i="1"/>
  <c r="D54" i="1"/>
  <c r="C54" i="1"/>
  <c r="E54" i="1" l="1"/>
</calcChain>
</file>

<file path=xl/sharedStrings.xml><?xml version="1.0" encoding="utf-8"?>
<sst xmlns="http://schemas.openxmlformats.org/spreadsheetml/2006/main" count="110" uniqueCount="110">
  <si>
    <t>тыс. руб.</t>
  </si>
  <si>
    <t>Итого</t>
  </si>
  <si>
    <t>0100</t>
  </si>
  <si>
    <t>ОБЩЕГОСУДАРСТВЕННЫЕ ВОПРОСЫ</t>
  </si>
  <si>
    <t>0102</t>
  </si>
  <si>
    <t>Функционирование высшего должностного лица субъекта Российской Федерации и муниципального образования</t>
  </si>
  <si>
    <t>0103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</si>
  <si>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</si>
  <si>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</si>
  <si>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</si>
  <si>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0105</t>
  </si>
  <si>
    <t>Судебная система</t>
  </si>
  <si>
    <t>0106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</si>
  <si>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</si>
  <si>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0107</t>
  </si>
  <si>
    <t>Обеспечение проведения выборов и референдумов</t>
  </si>
  <si>
    <t>0111</t>
  </si>
  <si>
    <t>Резервные фонды</t>
  </si>
  <si>
    <t>0113</t>
  </si>
  <si>
    <t>Другие общегосударственные вопросы</t>
  </si>
  <si>
    <t>0200</t>
  </si>
  <si>
    <t>НАЦИОНАЛЬНАЯ ОБОРОНА</t>
  </si>
  <si>
    <t>0203</t>
  </si>
  <si>
    <t>Мобилизационная и вневойсковая подготовка</t>
  </si>
  <si>
    <t>0300</t>
  </si>
  <si>
    <t>НАЦИОНАЛЬНАЯ БЕЗОПАСНОСТЬ И ПРАВООХРАНИТЕЛЬНАЯ ДЕЯТЕЛЬНОСТЬ</t>
  </si>
  <si>
    <t>0309</t>
  </si>
  <si>
    <t>Гражданская оборона</t>
  </si>
  <si>
    <t>0310</t>
  </si>
  <si>
    <t>Защита населения и территории от чрезвычайных ситуаций природного и техногенного характера, пожарная безопасность</t>
  </si>
  <si>
    <t>0314</t>
  </si>
  <si>
    <t>Другие вопросы в области национальной безопасности и правоохранительной деятельности</t>
  </si>
  <si>
    <t>0400</t>
  </si>
  <si>
    <t>НАЦИОНАЛЬНАЯ ЭКОНОМИКА</t>
  </si>
  <si>
    <t>0402</t>
  </si>
  <si>
    <t>Топливно-энергетический комплекс</t>
  </si>
  <si>
    <t>0405</t>
  </si>
  <si>
    <t>Сельское хозяйство и рыболовство</t>
  </si>
  <si>
    <t>0409</t>
  </si>
  <si>
    <t>Дорожное хозяйство (дорожные фонды)</t>
  </si>
  <si>
    <t>0410</t>
  </si>
  <si>
    <t>Связь и информатика</t>
  </si>
  <si>
    <t>0412</t>
  </si>
  <si>
    <t>Другие вопросы в области национальной экономики</t>
  </si>
  <si>
    <t>0500</t>
  </si>
  <si>
    <t>ЖИЛИЩНО-КОММУНАЛЬНОЕ ХОЗЯЙСТВО</t>
  </si>
  <si>
    <t>0501</t>
  </si>
  <si>
    <t>Жилищное хозяйство</t>
  </si>
  <si>
    <t>0502</t>
  </si>
  <si>
    <t>Коммунальное хозяйство</t>
  </si>
  <si>
    <t>0503</t>
  </si>
  <si>
    <t>Благоустройство</t>
  </si>
  <si>
    <t>0505</t>
  </si>
  <si>
    <t>Другие вопросы в области жилищно-коммунального хозяйства</t>
  </si>
  <si>
    <t>0600</t>
  </si>
  <si>
    <t>ОХРАНА ОКРУЖАЮЩЕЙ СРЕДЫ</t>
  </si>
  <si>
    <t>0602</t>
  </si>
  <si>
    <t>Сбор, удаление отходов и очистка сточных вод</t>
  </si>
  <si>
    <t>0605</t>
  </si>
  <si>
    <t>Другие вопросы в области охраны окружающей среды</t>
  </si>
  <si>
    <t>0700</t>
  </si>
  <si>
    <t>ОБРАЗОВАНИЕ</t>
  </si>
  <si>
    <t>0701</t>
  </si>
  <si>
    <t>Дошкольное образование</t>
  </si>
  <si>
    <t>0702</t>
  </si>
  <si>
    <t>Общее образование</t>
  </si>
  <si>
    <t>0703</t>
  </si>
  <si>
    <t>Дополнительное образование детей</t>
  </si>
  <si>
    <t>0707</t>
  </si>
  <si>
    <t>Молодежная политика</t>
  </si>
  <si>
    <t>0709</t>
  </si>
  <si>
    <t>Другие вопросы в области образования</t>
  </si>
  <si>
    <t>0800</t>
  </si>
  <si>
    <t>КУЛЬТУРА, КИНЕМАТОГРАФИЯ</t>
  </si>
  <si>
    <t>0801</t>
  </si>
  <si>
    <t>Культура</t>
  </si>
  <si>
    <t>0804</t>
  </si>
  <si>
    <t>Другие вопросы в области культуры, кинематографии</t>
  </si>
  <si>
    <t>1000</t>
  </si>
  <si>
    <t>СОЦИАЛЬНАЯ ПОЛИТИКА</t>
  </si>
  <si>
    <t>1001</t>
  </si>
  <si>
    <t>Пенсионное обеспечение</t>
  </si>
  <si>
    <t>1003</t>
  </si>
  <si>
    <t>Социальное обеспечение населения</t>
  </si>
  <si>
    <t>1004</t>
  </si>
  <si>
    <t>Охрана семьи и детства</t>
  </si>
  <si>
    <t>1006</t>
  </si>
  <si>
    <t>Другие вопросы в области социальной политики</t>
  </si>
  <si>
    <t>1100</t>
  </si>
  <si>
    <t>ФИЗИЧЕСКАЯ КУЛЬТУРА И СПОРТ</t>
  </si>
  <si>
    <t>1102</t>
  </si>
  <si>
    <t>Массовый спорт</t>
  </si>
  <si>
    <t>1105</t>
  </si>
  <si>
    <t>Другие вопросы в области физической культуры и спорта</t>
  </si>
  <si>
    <t>1200</t>
  </si>
  <si>
    <t>СРЕДСТВА МАССОВОЙ ИНФОРМАЦИИ</t>
  </si>
  <si>
    <t>1202</t>
  </si>
  <si>
    <t>Периодическая печать и издательства</t>
  </si>
  <si>
    <t>1300</t>
  </si>
  <si>
    <t>ОБСЛУЖИВАНИЕ ГОСУДАРСТВЕННОГО (МУНИЦИПАЛЬНОГО) ДОЛГА</t>
  </si>
  <si>
    <t>1301</t>
  </si>
  <si>
    <t>Обслуживание государственного (муниципального) внутреннего долга</t>
  </si>
  <si>
    <t>Код классификации</t>
  </si>
  <si>
    <t>Наименование расходов</t>
  </si>
  <si>
    <t>Назначено по бюджету на 2023г (тыс.руб.)</t>
  </si>
  <si>
    <t>% исполнения</t>
  </si>
  <si>
    <t xml:space="preserve">Исполнение расходов бюджета Балахнинского муниципального                                                                                                                                                                                округа на 01.08.2023г. </t>
  </si>
  <si>
    <t>Исполнено на 01.08.2023г.</t>
  </si>
  <si>
    <t xml:space="preserve">Заместитель главы администрации - </t>
  </si>
  <si>
    <t>начальник финансового управления                                                    А.М. Виноградова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</si>
</sst>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8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8.5"/>
      <name val="MS Sans Serif"/>
    </font>
    <font>
      <b/>
      <sz val="8"/>
      <name val="Arial Cy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7">
    <xf numFmtId="0" fontId="0" fillId="0" borderId="0" xfId="0"/>
    <xf numFmtId="0" fontId="1" fillId="0" borderId="0" xfId="0" applyFont="1" applyBorder="1" applyAlignment="1" applyProtection="1"/>
    <xf numFmtId="0" fontId="1" fillId="0" borderId="0" xfId="0" applyFont="1" applyBorder="1" applyAlignment="1" applyProtection="1">
      <alignment wrapText="1"/>
    </xf>
    <xf numFmtId="49" fontId="3" fillId="0" borderId="0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left"/>
    </xf>
    <xf numFmtId="4" fontId="4" fillId="0" borderId="0" xfId="0" applyNumberFormat="1" applyFont="1" applyBorder="1" applyAlignment="1" applyProtection="1">
      <alignment horizontal="right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4" fillId="0" borderId="0" xfId="0" applyNumberFormat="1" applyFont="1" applyBorder="1" applyAlignment="1" applyProtection="1">
      <alignment horizontal="left" vertical="center" wrapText="1"/>
    </xf>
    <xf numFmtId="4" fontId="4" fillId="0" borderId="0" xfId="0" applyNumberFormat="1" applyFont="1" applyBorder="1" applyAlignment="1" applyProtection="1">
      <alignment horizontal="right" vertical="center" wrapText="1"/>
    </xf>
    <xf numFmtId="49" fontId="2" fillId="0" borderId="0" xfId="0" applyNumberFormat="1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left" vertical="center" wrapText="1"/>
    </xf>
    <xf numFmtId="4" fontId="2" fillId="0" borderId="0" xfId="0" applyNumberFormat="1" applyFont="1" applyBorder="1" applyAlignment="1" applyProtection="1">
      <alignment horizontal="right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/>
    </xf>
    <xf numFmtId="49" fontId="5" fillId="0" borderId="1" xfId="0" applyNumberFormat="1" applyFont="1" applyBorder="1" applyAlignment="1" applyProtection="1">
      <alignment horizontal="left"/>
    </xf>
    <xf numFmtId="164" fontId="6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 applyProtection="1">
      <alignment horizontal="left" vertical="center" wrapText="1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6" fillId="0" borderId="1" xfId="0" applyNumberFormat="1" applyFont="1" applyBorder="1" applyAlignment="1" applyProtection="1">
      <alignment horizontal="left" vertical="center" wrapText="1"/>
    </xf>
    <xf numFmtId="0" fontId="5" fillId="2" borderId="1" xfId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Border="1" applyAlignment="1" applyProtection="1">
      <alignment horizontal="center" vertical="center" wrapText="1"/>
    </xf>
    <xf numFmtId="165" fontId="5" fillId="0" borderId="1" xfId="0" applyNumberFormat="1" applyFont="1" applyBorder="1" applyAlignment="1" applyProtection="1">
      <alignment horizontal="right" vertical="center" wrapText="1"/>
    </xf>
    <xf numFmtId="165" fontId="6" fillId="0" borderId="1" xfId="0" applyNumberFormat="1" applyFont="1" applyBorder="1" applyAlignment="1" applyProtection="1">
      <alignment horizontal="right" vertical="center" wrapText="1"/>
    </xf>
    <xf numFmtId="165" fontId="5" fillId="0" borderId="1" xfId="0" applyNumberFormat="1" applyFont="1" applyBorder="1" applyAlignment="1" applyProtection="1">
      <alignment horizontal="righ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8"/>
  <sheetViews>
    <sheetView showGridLines="0" tabSelected="1" workbookViewId="0">
      <selection activeCell="C4" sqref="C4:D54"/>
    </sheetView>
  </sheetViews>
  <sheetFormatPr defaultRowHeight="12.8" customHeight="1" outlineLevelRow="1" x14ac:dyDescent="0.25"/>
  <cols>
    <col min="1" max="1" width="10.26953125" customWidth="1"/>
    <col min="2" max="2" width="36.1796875" customWidth="1"/>
    <col min="3" max="4" width="15.453125" customWidth="1"/>
    <col min="5" max="5" width="9.1796875" customWidth="1"/>
    <col min="6" max="6" width="1" customWidth="1"/>
    <col min="7" max="7" width="13.1796875" hidden="1" customWidth="1"/>
    <col min="8" max="8" width="9.1796875" customWidth="1"/>
    <col min="9" max="9" width="43.81640625" customWidth="1"/>
    <col min="10" max="10" width="15.81640625" customWidth="1"/>
    <col min="11" max="11" width="19.1796875" customWidth="1"/>
  </cols>
  <sheetData>
    <row r="1" spans="1:11" ht="54.8" customHeight="1" x14ac:dyDescent="0.25">
      <c r="A1" s="23" t="s">
        <v>106</v>
      </c>
      <c r="B1" s="23"/>
      <c r="C1" s="23"/>
      <c r="D1" s="23"/>
      <c r="E1" s="23"/>
      <c r="F1" s="23"/>
      <c r="G1" s="23"/>
    </row>
    <row r="2" spans="1:11" ht="12.9" x14ac:dyDescent="0.25">
      <c r="A2" s="2" t="s">
        <v>0</v>
      </c>
      <c r="B2" s="2"/>
      <c r="C2" s="2"/>
      <c r="D2" s="2"/>
      <c r="E2" s="2"/>
      <c r="F2" s="2"/>
      <c r="G2" s="2"/>
      <c r="H2" s="2"/>
      <c r="I2" s="1"/>
      <c r="J2" s="1"/>
    </row>
    <row r="3" spans="1:11" ht="45.15" x14ac:dyDescent="0.25">
      <c r="A3" s="13" t="s">
        <v>102</v>
      </c>
      <c r="B3" s="13" t="s">
        <v>103</v>
      </c>
      <c r="C3" s="20" t="s">
        <v>104</v>
      </c>
      <c r="D3" s="13" t="s">
        <v>107</v>
      </c>
      <c r="E3" s="21" t="s">
        <v>105</v>
      </c>
      <c r="H3" s="3"/>
      <c r="I3" s="3"/>
      <c r="J3" s="3"/>
      <c r="K3" s="3"/>
    </row>
    <row r="4" spans="1:11" ht="30.1" x14ac:dyDescent="0.25">
      <c r="A4" s="13" t="s">
        <v>2</v>
      </c>
      <c r="B4" s="17" t="s">
        <v>3</v>
      </c>
      <c r="C4" s="24">
        <f>C5+C6+C7+C8+C9+C10+C11+C12</f>
        <v>269535.60000000003</v>
      </c>
      <c r="D4" s="24">
        <f>D5+D6+D7+D8+D9+D10+D11+D12</f>
        <v>148721</v>
      </c>
      <c r="E4" s="16">
        <f t="shared" ref="E4:E54" si="0">D4/C4%</f>
        <v>55.176755871951606</v>
      </c>
      <c r="H4" s="7"/>
      <c r="I4" s="8"/>
      <c r="J4" s="9"/>
      <c r="K4" s="9"/>
    </row>
    <row r="5" spans="1:11" ht="61.55" customHeight="1" outlineLevel="1" x14ac:dyDescent="0.25">
      <c r="A5" s="18" t="s">
        <v>4</v>
      </c>
      <c r="B5" s="19" t="s">
        <v>5</v>
      </c>
      <c r="C5" s="25">
        <v>2707.3</v>
      </c>
      <c r="D5" s="25">
        <v>2422.8000000000002</v>
      </c>
      <c r="E5" s="16">
        <f t="shared" si="0"/>
        <v>89.491375170834417</v>
      </c>
      <c r="H5" s="10"/>
      <c r="I5" s="11"/>
      <c r="J5" s="12"/>
      <c r="K5" s="12"/>
    </row>
    <row r="6" spans="1:11" ht="75.25" outlineLevel="1" x14ac:dyDescent="0.25">
      <c r="A6" s="18" t="s">
        <v>6</v>
      </c>
      <c r="B6" s="19" t="s">
        <v>7</v>
      </c>
      <c r="C6" s="25">
        <v>11039.2</v>
      </c>
      <c r="D6" s="25">
        <v>5931.3</v>
      </c>
      <c r="E6" s="16">
        <f t="shared" si="0"/>
        <v>53.72943691571853</v>
      </c>
      <c r="H6" s="10"/>
      <c r="I6" s="11"/>
      <c r="J6" s="12"/>
      <c r="K6" s="12"/>
    </row>
    <row r="7" spans="1:11" ht="98.2" customHeight="1" outlineLevel="1" x14ac:dyDescent="0.25">
      <c r="A7" s="18" t="s">
        <v>8</v>
      </c>
      <c r="B7" s="19" t="s">
        <v>9</v>
      </c>
      <c r="C7" s="25">
        <v>156362.20000000001</v>
      </c>
      <c r="D7" s="25">
        <v>81778.3</v>
      </c>
      <c r="E7" s="16">
        <f t="shared" si="0"/>
        <v>52.300556016735499</v>
      </c>
      <c r="H7" s="10"/>
      <c r="I7" s="11"/>
      <c r="J7" s="12"/>
      <c r="K7" s="12"/>
    </row>
    <row r="8" spans="1:11" ht="15.05" outlineLevel="1" x14ac:dyDescent="0.25">
      <c r="A8" s="18" t="s">
        <v>10</v>
      </c>
      <c r="B8" s="19" t="s">
        <v>11</v>
      </c>
      <c r="C8" s="25">
        <v>4.9000000000000004</v>
      </c>
      <c r="D8" s="25">
        <v>0</v>
      </c>
      <c r="E8" s="16">
        <f t="shared" si="0"/>
        <v>0</v>
      </c>
      <c r="H8" s="10"/>
      <c r="I8" s="11"/>
      <c r="J8" s="12"/>
      <c r="K8" s="12"/>
    </row>
    <row r="9" spans="1:11" ht="79.55" customHeight="1" outlineLevel="1" x14ac:dyDescent="0.25">
      <c r="A9" s="18" t="s">
        <v>12</v>
      </c>
      <c r="B9" s="19" t="s">
        <v>13</v>
      </c>
      <c r="C9" s="25">
        <v>24291.599999999999</v>
      </c>
      <c r="D9" s="25">
        <v>15255.1</v>
      </c>
      <c r="E9" s="16">
        <f t="shared" si="0"/>
        <v>62.799897907095456</v>
      </c>
      <c r="H9" s="10"/>
      <c r="I9" s="11"/>
      <c r="J9" s="12"/>
      <c r="K9" s="12"/>
    </row>
    <row r="10" spans="1:11" ht="30.1" outlineLevel="1" x14ac:dyDescent="0.25">
      <c r="A10" s="18" t="s">
        <v>14</v>
      </c>
      <c r="B10" s="19" t="s">
        <v>15</v>
      </c>
      <c r="C10" s="25">
        <v>500</v>
      </c>
      <c r="D10" s="25">
        <v>500</v>
      </c>
      <c r="E10" s="16">
        <f t="shared" si="0"/>
        <v>100</v>
      </c>
      <c r="H10" s="10"/>
      <c r="I10" s="11"/>
      <c r="J10" s="12"/>
      <c r="K10" s="12"/>
    </row>
    <row r="11" spans="1:11" ht="15.05" outlineLevel="1" x14ac:dyDescent="0.25">
      <c r="A11" s="18" t="s">
        <v>16</v>
      </c>
      <c r="B11" s="19" t="s">
        <v>17</v>
      </c>
      <c r="C11" s="25">
        <v>363.2</v>
      </c>
      <c r="D11" s="25">
        <v>0</v>
      </c>
      <c r="E11" s="16">
        <f t="shared" si="0"/>
        <v>0</v>
      </c>
      <c r="H11" s="10"/>
      <c r="I11" s="11"/>
      <c r="J11" s="12"/>
      <c r="K11" s="12"/>
    </row>
    <row r="12" spans="1:11" ht="15.05" outlineLevel="1" x14ac:dyDescent="0.25">
      <c r="A12" s="18" t="s">
        <v>18</v>
      </c>
      <c r="B12" s="19" t="s">
        <v>19</v>
      </c>
      <c r="C12" s="25">
        <v>74267.199999999997</v>
      </c>
      <c r="D12" s="25">
        <v>42833.5</v>
      </c>
      <c r="E12" s="16">
        <f t="shared" si="0"/>
        <v>57.674855117737032</v>
      </c>
      <c r="H12" s="10"/>
      <c r="I12" s="11"/>
      <c r="J12" s="12"/>
      <c r="K12" s="12"/>
    </row>
    <row r="13" spans="1:11" ht="23.25" customHeight="1" x14ac:dyDescent="0.25">
      <c r="A13" s="13" t="s">
        <v>20</v>
      </c>
      <c r="B13" s="17" t="s">
        <v>21</v>
      </c>
      <c r="C13" s="24">
        <f>C14</f>
        <v>1549</v>
      </c>
      <c r="D13" s="24">
        <f>D14</f>
        <v>825.5</v>
      </c>
      <c r="E13" s="16">
        <f t="shared" si="0"/>
        <v>53.292446739832151</v>
      </c>
      <c r="H13" s="7"/>
      <c r="I13" s="8"/>
      <c r="J13" s="9"/>
      <c r="K13" s="9"/>
    </row>
    <row r="14" spans="1:11" ht="30.1" outlineLevel="1" x14ac:dyDescent="0.25">
      <c r="A14" s="18" t="s">
        <v>22</v>
      </c>
      <c r="B14" s="19" t="s">
        <v>23</v>
      </c>
      <c r="C14" s="25">
        <v>1549</v>
      </c>
      <c r="D14" s="25">
        <v>825.5</v>
      </c>
      <c r="E14" s="16">
        <f t="shared" si="0"/>
        <v>53.292446739832151</v>
      </c>
      <c r="H14" s="10"/>
      <c r="I14" s="11"/>
      <c r="J14" s="12"/>
      <c r="K14" s="12"/>
    </row>
    <row r="15" spans="1:11" ht="45.15" x14ac:dyDescent="0.25">
      <c r="A15" s="13" t="s">
        <v>24</v>
      </c>
      <c r="B15" s="17" t="s">
        <v>25</v>
      </c>
      <c r="C15" s="24">
        <f>C16+C17+C18</f>
        <v>34955.9</v>
      </c>
      <c r="D15" s="24">
        <f>D16+D17+D18</f>
        <v>24174.199999999997</v>
      </c>
      <c r="E15" s="16">
        <f t="shared" si="0"/>
        <v>69.156279769652599</v>
      </c>
      <c r="H15" s="7"/>
      <c r="I15" s="8"/>
      <c r="J15" s="9"/>
      <c r="K15" s="9"/>
    </row>
    <row r="16" spans="1:11" ht="15.05" outlineLevel="1" x14ac:dyDescent="0.25">
      <c r="A16" s="18" t="s">
        <v>26</v>
      </c>
      <c r="B16" s="19" t="s">
        <v>27</v>
      </c>
      <c r="C16" s="25">
        <v>8880.1</v>
      </c>
      <c r="D16" s="25">
        <v>5473.2</v>
      </c>
      <c r="E16" s="16">
        <f t="shared" si="0"/>
        <v>61.634441053591736</v>
      </c>
      <c r="H16" s="10"/>
      <c r="I16" s="11"/>
      <c r="J16" s="12"/>
      <c r="K16" s="12"/>
    </row>
    <row r="17" spans="1:11" ht="65.3" customHeight="1" outlineLevel="1" x14ac:dyDescent="0.25">
      <c r="A17" s="18" t="s">
        <v>28</v>
      </c>
      <c r="B17" s="19" t="s">
        <v>29</v>
      </c>
      <c r="C17" s="25">
        <v>13883.8</v>
      </c>
      <c r="D17" s="25">
        <v>8709.1</v>
      </c>
      <c r="E17" s="16">
        <f t="shared" si="0"/>
        <v>62.728503723764391</v>
      </c>
      <c r="H17" s="10"/>
      <c r="I17" s="11"/>
      <c r="J17" s="12"/>
      <c r="K17" s="12"/>
    </row>
    <row r="18" spans="1:11" ht="42.75" customHeight="1" outlineLevel="1" x14ac:dyDescent="0.25">
      <c r="A18" s="18" t="s">
        <v>30</v>
      </c>
      <c r="B18" s="19" t="s">
        <v>31</v>
      </c>
      <c r="C18" s="25">
        <v>12192</v>
      </c>
      <c r="D18" s="25">
        <v>9991.9</v>
      </c>
      <c r="E18" s="16">
        <f t="shared" si="0"/>
        <v>81.954560367454064</v>
      </c>
      <c r="H18" s="10"/>
      <c r="I18" s="11"/>
      <c r="J18" s="12"/>
      <c r="K18" s="12"/>
    </row>
    <row r="19" spans="1:11" ht="15.05" x14ac:dyDescent="0.25">
      <c r="A19" s="13" t="s">
        <v>32</v>
      </c>
      <c r="B19" s="17" t="s">
        <v>33</v>
      </c>
      <c r="C19" s="24">
        <f>C20+C21+C22+C23+C24</f>
        <v>148170.5</v>
      </c>
      <c r="D19" s="24">
        <f>D20+D21+D22+D23+D24</f>
        <v>41486.9</v>
      </c>
      <c r="E19" s="16">
        <f t="shared" si="0"/>
        <v>27.999433085533223</v>
      </c>
      <c r="H19" s="7"/>
      <c r="I19" s="8"/>
      <c r="J19" s="9"/>
      <c r="K19" s="9"/>
    </row>
    <row r="20" spans="1:11" ht="22.6" customHeight="1" outlineLevel="1" x14ac:dyDescent="0.25">
      <c r="A20" s="18" t="s">
        <v>34</v>
      </c>
      <c r="B20" s="19" t="s">
        <v>35</v>
      </c>
      <c r="C20" s="25">
        <v>814.5</v>
      </c>
      <c r="D20" s="25">
        <v>14.2</v>
      </c>
      <c r="E20" s="16">
        <f t="shared" si="0"/>
        <v>1.7434008594229589</v>
      </c>
      <c r="H20" s="10"/>
      <c r="I20" s="11"/>
      <c r="J20" s="12"/>
      <c r="K20" s="12"/>
    </row>
    <row r="21" spans="1:11" ht="18" customHeight="1" outlineLevel="1" x14ac:dyDescent="0.25">
      <c r="A21" s="18" t="s">
        <v>36</v>
      </c>
      <c r="B21" s="19" t="s">
        <v>37</v>
      </c>
      <c r="C21" s="25">
        <v>15444.1</v>
      </c>
      <c r="D21" s="25">
        <v>9354.2999999999993</v>
      </c>
      <c r="E21" s="16">
        <f t="shared" si="0"/>
        <v>60.568760886034141</v>
      </c>
      <c r="H21" s="10"/>
      <c r="I21" s="11"/>
      <c r="J21" s="12"/>
      <c r="K21" s="12"/>
    </row>
    <row r="22" spans="1:11" ht="15.05" outlineLevel="1" x14ac:dyDescent="0.25">
      <c r="A22" s="18" t="s">
        <v>38</v>
      </c>
      <c r="B22" s="19" t="s">
        <v>39</v>
      </c>
      <c r="C22" s="25">
        <v>117366.5</v>
      </c>
      <c r="D22" s="25">
        <v>29818.799999999999</v>
      </c>
      <c r="E22" s="16">
        <f t="shared" si="0"/>
        <v>25.406568313786302</v>
      </c>
      <c r="H22" s="10"/>
      <c r="I22" s="11"/>
      <c r="J22" s="12"/>
      <c r="K22" s="12"/>
    </row>
    <row r="23" spans="1:11" ht="15.05" outlineLevel="1" x14ac:dyDescent="0.25">
      <c r="A23" s="18" t="s">
        <v>40</v>
      </c>
      <c r="B23" s="19" t="s">
        <v>41</v>
      </c>
      <c r="C23" s="25">
        <v>1938.9</v>
      </c>
      <c r="D23" s="25">
        <v>495.9</v>
      </c>
      <c r="E23" s="16">
        <f t="shared" si="0"/>
        <v>25.576357728609004</v>
      </c>
      <c r="H23" s="10"/>
      <c r="I23" s="11"/>
      <c r="J23" s="12"/>
      <c r="K23" s="12"/>
    </row>
    <row r="24" spans="1:11" ht="30.1" outlineLevel="1" x14ac:dyDescent="0.25">
      <c r="A24" s="18" t="s">
        <v>42</v>
      </c>
      <c r="B24" s="19" t="s">
        <v>43</v>
      </c>
      <c r="C24" s="25">
        <v>12606.5</v>
      </c>
      <c r="D24" s="25">
        <v>1803.7</v>
      </c>
      <c r="E24" s="16">
        <f t="shared" si="0"/>
        <v>14.30769840955063</v>
      </c>
      <c r="H24" s="10"/>
      <c r="I24" s="11"/>
      <c r="J24" s="12"/>
      <c r="K24" s="12"/>
    </row>
    <row r="25" spans="1:11" ht="38.299999999999997" customHeight="1" x14ac:dyDescent="0.25">
      <c r="A25" s="13" t="s">
        <v>44</v>
      </c>
      <c r="B25" s="17" t="s">
        <v>45</v>
      </c>
      <c r="C25" s="24">
        <f>C26+C27+C28+C29</f>
        <v>361335.1</v>
      </c>
      <c r="D25" s="24">
        <f>D26+D27+D28+D29</f>
        <v>113346.4</v>
      </c>
      <c r="E25" s="16">
        <f t="shared" si="0"/>
        <v>31.368776517974592</v>
      </c>
      <c r="H25" s="7"/>
      <c r="I25" s="8"/>
      <c r="J25" s="9"/>
      <c r="K25" s="9"/>
    </row>
    <row r="26" spans="1:11" ht="15.05" outlineLevel="1" x14ac:dyDescent="0.25">
      <c r="A26" s="18" t="s">
        <v>46</v>
      </c>
      <c r="B26" s="19" t="s">
        <v>47</v>
      </c>
      <c r="C26" s="25">
        <v>75521.600000000006</v>
      </c>
      <c r="D26" s="25">
        <v>28931.7</v>
      </c>
      <c r="E26" s="16">
        <f t="shared" si="0"/>
        <v>38.309172475159428</v>
      </c>
      <c r="H26" s="10"/>
      <c r="I26" s="11"/>
      <c r="J26" s="12"/>
      <c r="K26" s="12"/>
    </row>
    <row r="27" spans="1:11" ht="15.05" outlineLevel="1" x14ac:dyDescent="0.25">
      <c r="A27" s="18" t="s">
        <v>48</v>
      </c>
      <c r="B27" s="19" t="s">
        <v>49</v>
      </c>
      <c r="C27" s="25">
        <v>114926.7</v>
      </c>
      <c r="D27" s="25">
        <v>30416.6</v>
      </c>
      <c r="E27" s="16">
        <f t="shared" si="0"/>
        <v>26.466086644791851</v>
      </c>
      <c r="H27" s="10"/>
      <c r="I27" s="11"/>
      <c r="J27" s="12"/>
      <c r="K27" s="12"/>
    </row>
    <row r="28" spans="1:11" ht="15.05" outlineLevel="1" x14ac:dyDescent="0.25">
      <c r="A28" s="18" t="s">
        <v>50</v>
      </c>
      <c r="B28" s="19" t="s">
        <v>51</v>
      </c>
      <c r="C28" s="25">
        <v>147144</v>
      </c>
      <c r="D28" s="25">
        <v>41714.6</v>
      </c>
      <c r="E28" s="16">
        <f t="shared" si="0"/>
        <v>28.349507964986678</v>
      </c>
      <c r="H28" s="10"/>
      <c r="I28" s="11"/>
      <c r="J28" s="12"/>
      <c r="K28" s="12"/>
    </row>
    <row r="29" spans="1:11" ht="36" customHeight="1" outlineLevel="1" x14ac:dyDescent="0.25">
      <c r="A29" s="18" t="s">
        <v>52</v>
      </c>
      <c r="B29" s="19" t="s">
        <v>53</v>
      </c>
      <c r="C29" s="25">
        <v>23742.799999999999</v>
      </c>
      <c r="D29" s="25">
        <v>12283.5</v>
      </c>
      <c r="E29" s="16">
        <f t="shared" si="0"/>
        <v>51.73568408106879</v>
      </c>
      <c r="H29" s="10"/>
      <c r="I29" s="11"/>
      <c r="J29" s="12"/>
      <c r="K29" s="12"/>
    </row>
    <row r="30" spans="1:11" ht="15.05" x14ac:dyDescent="0.25">
      <c r="A30" s="13" t="s">
        <v>54</v>
      </c>
      <c r="B30" s="17" t="s">
        <v>55</v>
      </c>
      <c r="C30" s="24">
        <f>C31+C32</f>
        <v>30117</v>
      </c>
      <c r="D30" s="24">
        <f>D31+D32</f>
        <v>1739.9</v>
      </c>
      <c r="E30" s="16">
        <f t="shared" si="0"/>
        <v>5.7771358369027457</v>
      </c>
      <c r="H30" s="7"/>
      <c r="I30" s="8"/>
      <c r="J30" s="9"/>
      <c r="K30" s="9"/>
    </row>
    <row r="31" spans="1:11" ht="30.1" outlineLevel="1" x14ac:dyDescent="0.25">
      <c r="A31" s="18" t="s">
        <v>56</v>
      </c>
      <c r="B31" s="19" t="s">
        <v>57</v>
      </c>
      <c r="C31" s="25">
        <v>27134.400000000001</v>
      </c>
      <c r="D31" s="25">
        <v>0</v>
      </c>
      <c r="E31" s="16">
        <f t="shared" si="0"/>
        <v>0</v>
      </c>
      <c r="H31" s="10"/>
      <c r="I31" s="11"/>
      <c r="J31" s="12"/>
      <c r="K31" s="12"/>
    </row>
    <row r="32" spans="1:11" ht="30.1" outlineLevel="1" x14ac:dyDescent="0.25">
      <c r="A32" s="18" t="s">
        <v>58</v>
      </c>
      <c r="B32" s="19" t="s">
        <v>59</v>
      </c>
      <c r="C32" s="25">
        <v>2982.6</v>
      </c>
      <c r="D32" s="25">
        <v>1739.9</v>
      </c>
      <c r="E32" s="16">
        <f t="shared" si="0"/>
        <v>58.335009723060416</v>
      </c>
      <c r="H32" s="10"/>
      <c r="I32" s="11"/>
      <c r="J32" s="12"/>
      <c r="K32" s="12"/>
    </row>
    <row r="33" spans="1:11" ht="15.05" x14ac:dyDescent="0.25">
      <c r="A33" s="13" t="s">
        <v>60</v>
      </c>
      <c r="B33" s="17" t="s">
        <v>61</v>
      </c>
      <c r="C33" s="24">
        <f>C34+C35+C36+C37+C38</f>
        <v>1658257.7</v>
      </c>
      <c r="D33" s="24">
        <f>D34+D35+D36+D37+D38</f>
        <v>870506.2</v>
      </c>
      <c r="E33" s="16">
        <f t="shared" si="0"/>
        <v>52.495230385482301</v>
      </c>
      <c r="H33" s="7"/>
      <c r="I33" s="8"/>
      <c r="J33" s="9"/>
      <c r="K33" s="9"/>
    </row>
    <row r="34" spans="1:11" ht="15.05" outlineLevel="1" x14ac:dyDescent="0.25">
      <c r="A34" s="18" t="s">
        <v>62</v>
      </c>
      <c r="B34" s="19" t="s">
        <v>63</v>
      </c>
      <c r="C34" s="25">
        <v>495093.4</v>
      </c>
      <c r="D34" s="25">
        <v>276258.5</v>
      </c>
      <c r="E34" s="16">
        <f t="shared" si="0"/>
        <v>55.799269390381689</v>
      </c>
      <c r="H34" s="10"/>
      <c r="I34" s="11"/>
      <c r="J34" s="12"/>
      <c r="K34" s="12"/>
    </row>
    <row r="35" spans="1:11" ht="15.05" outlineLevel="1" x14ac:dyDescent="0.25">
      <c r="A35" s="18" t="s">
        <v>64</v>
      </c>
      <c r="B35" s="19" t="s">
        <v>65</v>
      </c>
      <c r="C35" s="25">
        <v>926205.1</v>
      </c>
      <c r="D35" s="25">
        <v>467801.7</v>
      </c>
      <c r="E35" s="16">
        <f t="shared" si="0"/>
        <v>50.507355228339819</v>
      </c>
      <c r="H35" s="10"/>
      <c r="I35" s="11"/>
      <c r="J35" s="12"/>
      <c r="K35" s="12"/>
    </row>
    <row r="36" spans="1:11" ht="20.3" customHeight="1" outlineLevel="1" x14ac:dyDescent="0.25">
      <c r="A36" s="18" t="s">
        <v>66</v>
      </c>
      <c r="B36" s="19" t="s">
        <v>67</v>
      </c>
      <c r="C36" s="25">
        <v>207973.5</v>
      </c>
      <c r="D36" s="25">
        <v>111343.8</v>
      </c>
      <c r="E36" s="16">
        <f t="shared" si="0"/>
        <v>53.537493959566959</v>
      </c>
      <c r="H36" s="10"/>
      <c r="I36" s="11"/>
      <c r="J36" s="12"/>
      <c r="K36" s="12"/>
    </row>
    <row r="37" spans="1:11" ht="15.05" outlineLevel="1" x14ac:dyDescent="0.25">
      <c r="A37" s="18" t="s">
        <v>68</v>
      </c>
      <c r="B37" s="19" t="s">
        <v>69</v>
      </c>
      <c r="C37" s="25">
        <v>200</v>
      </c>
      <c r="D37" s="25">
        <v>117.2</v>
      </c>
      <c r="E37" s="16">
        <f t="shared" si="0"/>
        <v>58.6</v>
      </c>
      <c r="H37" s="10"/>
      <c r="I37" s="11"/>
      <c r="J37" s="12"/>
      <c r="K37" s="12"/>
    </row>
    <row r="38" spans="1:11" ht="15.05" outlineLevel="1" x14ac:dyDescent="0.25">
      <c r="A38" s="18" t="s">
        <v>70</v>
      </c>
      <c r="B38" s="19" t="s">
        <v>71</v>
      </c>
      <c r="C38" s="25">
        <v>28785.7</v>
      </c>
      <c r="D38" s="25">
        <v>14985</v>
      </c>
      <c r="E38" s="16">
        <f t="shared" si="0"/>
        <v>52.057097795085753</v>
      </c>
      <c r="H38" s="10"/>
      <c r="I38" s="11"/>
      <c r="J38" s="12"/>
      <c r="K38" s="12"/>
    </row>
    <row r="39" spans="1:11" ht="15.05" x14ac:dyDescent="0.25">
      <c r="A39" s="13" t="s">
        <v>72</v>
      </c>
      <c r="B39" s="17" t="s">
        <v>73</v>
      </c>
      <c r="C39" s="24">
        <f>C40+C41</f>
        <v>354107.2</v>
      </c>
      <c r="D39" s="24">
        <f>D40+D41</f>
        <v>173656.80000000002</v>
      </c>
      <c r="E39" s="16">
        <f t="shared" si="0"/>
        <v>49.040742464428853</v>
      </c>
      <c r="H39" s="7"/>
      <c r="I39" s="8"/>
      <c r="J39" s="9"/>
      <c r="K39" s="9"/>
    </row>
    <row r="40" spans="1:11" ht="15.05" outlineLevel="1" x14ac:dyDescent="0.25">
      <c r="A40" s="18" t="s">
        <v>74</v>
      </c>
      <c r="B40" s="19" t="s">
        <v>75</v>
      </c>
      <c r="C40" s="25">
        <v>350554.4</v>
      </c>
      <c r="D40" s="25">
        <v>171750.7</v>
      </c>
      <c r="E40" s="16">
        <f t="shared" si="0"/>
        <v>48.994022040516391</v>
      </c>
      <c r="H40" s="10"/>
      <c r="I40" s="11"/>
      <c r="J40" s="12"/>
      <c r="K40" s="12"/>
    </row>
    <row r="41" spans="1:11" ht="30.1" outlineLevel="1" x14ac:dyDescent="0.25">
      <c r="A41" s="18" t="s">
        <v>76</v>
      </c>
      <c r="B41" s="19" t="s">
        <v>77</v>
      </c>
      <c r="C41" s="25">
        <v>3552.8</v>
      </c>
      <c r="D41" s="25">
        <v>1906.1</v>
      </c>
      <c r="E41" s="16">
        <f t="shared" si="0"/>
        <v>53.6506417473542</v>
      </c>
      <c r="H41" s="10"/>
      <c r="I41" s="11"/>
      <c r="J41" s="12"/>
      <c r="K41" s="12"/>
    </row>
    <row r="42" spans="1:11" ht="24.05" customHeight="1" x14ac:dyDescent="0.25">
      <c r="A42" s="13" t="s">
        <v>78</v>
      </c>
      <c r="B42" s="17" t="s">
        <v>79</v>
      </c>
      <c r="C42" s="24">
        <f>C43+C44+C45+C46</f>
        <v>77540.3</v>
      </c>
      <c r="D42" s="24">
        <f>D43+D44+D45+D46</f>
        <v>18339.100000000002</v>
      </c>
      <c r="E42" s="16">
        <f t="shared" si="0"/>
        <v>23.651056289439172</v>
      </c>
      <c r="H42" s="7"/>
      <c r="I42" s="8"/>
      <c r="J42" s="9"/>
      <c r="K42" s="9"/>
    </row>
    <row r="43" spans="1:11" ht="15.05" outlineLevel="1" x14ac:dyDescent="0.25">
      <c r="A43" s="18" t="s">
        <v>80</v>
      </c>
      <c r="B43" s="19" t="s">
        <v>81</v>
      </c>
      <c r="C43" s="25">
        <v>9641.2000000000007</v>
      </c>
      <c r="D43" s="25">
        <v>5597.6</v>
      </c>
      <c r="E43" s="16">
        <f t="shared" si="0"/>
        <v>58.059162759822428</v>
      </c>
      <c r="H43" s="10"/>
      <c r="I43" s="11"/>
      <c r="J43" s="12"/>
      <c r="K43" s="12"/>
    </row>
    <row r="44" spans="1:11" ht="20.95" customHeight="1" outlineLevel="1" x14ac:dyDescent="0.25">
      <c r="A44" s="18" t="s">
        <v>82</v>
      </c>
      <c r="B44" s="19" t="s">
        <v>83</v>
      </c>
      <c r="C44" s="25">
        <v>713.4</v>
      </c>
      <c r="D44" s="25">
        <v>383.5</v>
      </c>
      <c r="E44" s="16">
        <f t="shared" si="0"/>
        <v>53.756658256237742</v>
      </c>
      <c r="H44" s="10"/>
      <c r="I44" s="11"/>
      <c r="J44" s="12"/>
      <c r="K44" s="12"/>
    </row>
    <row r="45" spans="1:11" ht="15.05" outlineLevel="1" x14ac:dyDescent="0.25">
      <c r="A45" s="18" t="s">
        <v>84</v>
      </c>
      <c r="B45" s="19" t="s">
        <v>85</v>
      </c>
      <c r="C45" s="25">
        <v>66706.3</v>
      </c>
      <c r="D45" s="25">
        <v>12219.7</v>
      </c>
      <c r="E45" s="16">
        <f t="shared" si="0"/>
        <v>18.318659556893429</v>
      </c>
      <c r="H45" s="10"/>
      <c r="I45" s="11"/>
      <c r="J45" s="12"/>
      <c r="K45" s="12"/>
    </row>
    <row r="46" spans="1:11" ht="30.1" outlineLevel="1" x14ac:dyDescent="0.25">
      <c r="A46" s="18" t="s">
        <v>86</v>
      </c>
      <c r="B46" s="19" t="s">
        <v>87</v>
      </c>
      <c r="C46" s="25">
        <v>479.4</v>
      </c>
      <c r="D46" s="25">
        <v>138.30000000000001</v>
      </c>
      <c r="E46" s="16">
        <f t="shared" si="0"/>
        <v>28.848560700876099</v>
      </c>
      <c r="H46" s="10"/>
      <c r="I46" s="11"/>
      <c r="J46" s="12"/>
      <c r="K46" s="12"/>
    </row>
    <row r="47" spans="1:11" ht="30.1" x14ac:dyDescent="0.25">
      <c r="A47" s="13" t="s">
        <v>88</v>
      </c>
      <c r="B47" s="17" t="s">
        <v>89</v>
      </c>
      <c r="C47" s="24">
        <f>C48+C49</f>
        <v>67377.2</v>
      </c>
      <c r="D47" s="24">
        <f>D48+D49</f>
        <v>33645.199999999997</v>
      </c>
      <c r="E47" s="16">
        <f t="shared" si="0"/>
        <v>49.935586518881756</v>
      </c>
      <c r="H47" s="7"/>
      <c r="I47" s="8"/>
      <c r="J47" s="9"/>
      <c r="K47" s="9"/>
    </row>
    <row r="48" spans="1:11" ht="15.05" outlineLevel="1" x14ac:dyDescent="0.25">
      <c r="A48" s="18" t="s">
        <v>90</v>
      </c>
      <c r="B48" s="19" t="s">
        <v>91</v>
      </c>
      <c r="C48" s="25">
        <v>67167.199999999997</v>
      </c>
      <c r="D48" s="25">
        <v>33435.199999999997</v>
      </c>
      <c r="E48" s="16">
        <f t="shared" si="0"/>
        <v>49.779058826331891</v>
      </c>
      <c r="H48" s="10"/>
      <c r="I48" s="11"/>
      <c r="J48" s="12"/>
      <c r="K48" s="12"/>
    </row>
    <row r="49" spans="1:11" ht="37.5" customHeight="1" outlineLevel="1" x14ac:dyDescent="0.25">
      <c r="A49" s="18" t="s">
        <v>92</v>
      </c>
      <c r="B49" s="19" t="s">
        <v>93</v>
      </c>
      <c r="C49" s="25">
        <v>210</v>
      </c>
      <c r="D49" s="25">
        <v>210</v>
      </c>
      <c r="E49" s="16">
        <f t="shared" si="0"/>
        <v>100</v>
      </c>
      <c r="H49" s="10"/>
      <c r="I49" s="11"/>
      <c r="J49" s="12"/>
      <c r="K49" s="12"/>
    </row>
    <row r="50" spans="1:11" ht="30.1" x14ac:dyDescent="0.25">
      <c r="A50" s="13" t="s">
        <v>94</v>
      </c>
      <c r="B50" s="17" t="s">
        <v>95</v>
      </c>
      <c r="C50" s="24">
        <f>C51</f>
        <v>7731.9</v>
      </c>
      <c r="D50" s="24">
        <f>D51</f>
        <v>4393.1000000000004</v>
      </c>
      <c r="E50" s="16">
        <f t="shared" si="0"/>
        <v>56.817858482391138</v>
      </c>
      <c r="H50" s="7"/>
      <c r="I50" s="8"/>
      <c r="J50" s="9"/>
      <c r="K50" s="9"/>
    </row>
    <row r="51" spans="1:11" ht="15.05" outlineLevel="1" x14ac:dyDescent="0.25">
      <c r="A51" s="18" t="s">
        <v>96</v>
      </c>
      <c r="B51" s="19" t="s">
        <v>97</v>
      </c>
      <c r="C51" s="25">
        <v>7731.9</v>
      </c>
      <c r="D51" s="25">
        <v>4393.1000000000004</v>
      </c>
      <c r="E51" s="16">
        <f t="shared" si="0"/>
        <v>56.817858482391138</v>
      </c>
      <c r="H51" s="10"/>
      <c r="I51" s="11"/>
      <c r="J51" s="12"/>
      <c r="K51" s="12"/>
    </row>
    <row r="52" spans="1:11" ht="50.25" customHeight="1" x14ac:dyDescent="0.25">
      <c r="A52" s="13" t="s">
        <v>98</v>
      </c>
      <c r="B52" s="17" t="s">
        <v>99</v>
      </c>
      <c r="C52" s="24">
        <f>C53</f>
        <v>12000</v>
      </c>
      <c r="D52" s="24">
        <f>D53</f>
        <v>7066.6</v>
      </c>
      <c r="E52" s="16">
        <f t="shared" si="0"/>
        <v>58.888333333333335</v>
      </c>
      <c r="H52" s="7"/>
      <c r="I52" s="8"/>
      <c r="J52" s="9"/>
      <c r="K52" s="9"/>
    </row>
    <row r="53" spans="1:11" ht="48.8" customHeight="1" outlineLevel="1" x14ac:dyDescent="0.25">
      <c r="A53" s="18" t="s">
        <v>100</v>
      </c>
      <c r="B53" s="19" t="s">
        <v>101</v>
      </c>
      <c r="C53" s="25">
        <v>12000</v>
      </c>
      <c r="D53" s="25">
        <v>7066.6</v>
      </c>
      <c r="E53" s="16">
        <f t="shared" si="0"/>
        <v>58.888333333333335</v>
      </c>
      <c r="H53" s="10"/>
      <c r="I53" s="11"/>
      <c r="J53" s="12"/>
      <c r="K53" s="12"/>
    </row>
    <row r="54" spans="1:11" ht="15.75" customHeight="1" x14ac:dyDescent="0.3">
      <c r="A54" s="14" t="s">
        <v>1</v>
      </c>
      <c r="B54" s="15"/>
      <c r="C54" s="26">
        <f>C4+C13+C15+C19+C25+C30+C33+C39+C42+C47+C50+C52</f>
        <v>3022677.4</v>
      </c>
      <c r="D54" s="26">
        <f>D4+D13+D15+D19+D25+D30+D33+D39+D42+D47+D50+D52</f>
        <v>1437900.9000000004</v>
      </c>
      <c r="E54" s="16">
        <f t="shared" si="0"/>
        <v>47.570438711057967</v>
      </c>
      <c r="H54" s="4"/>
      <c r="I54" s="5"/>
      <c r="J54" s="6"/>
      <c r="K54" s="6"/>
    </row>
    <row r="57" spans="1:11" ht="12.8" customHeight="1" x14ac:dyDescent="0.3">
      <c r="A57" s="22" t="s">
        <v>108</v>
      </c>
      <c r="B57" s="22"/>
      <c r="C57" s="22"/>
      <c r="D57" s="22"/>
      <c r="E57" s="22"/>
    </row>
    <row r="58" spans="1:11" ht="12.8" customHeight="1" x14ac:dyDescent="0.3">
      <c r="A58" s="22" t="s">
        <v>109</v>
      </c>
      <c r="B58" s="22"/>
      <c r="C58" s="22"/>
      <c r="D58" s="22"/>
      <c r="E58" s="22"/>
    </row>
  </sheetData>
  <mergeCells count="1">
    <mergeCell ref="A1:G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Козина</dc:creator>
  <dc:description>POI HSSF rep:2.55.0.281</dc:description>
  <cp:lastModifiedBy>Марина Голубева</cp:lastModifiedBy>
  <dcterms:created xsi:type="dcterms:W3CDTF">2023-08-17T12:44:58Z</dcterms:created>
  <dcterms:modified xsi:type="dcterms:W3CDTF">2023-09-07T07:59:24Z</dcterms:modified>
</cp:coreProperties>
</file>