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4"/>
  </bookViews>
  <sheets>
    <sheet name="МУНИЦИПАЛЬНЫЕ ЦЕННЫЕ БУМАГИ " sheetId="1" r:id="rId1"/>
    <sheet name="КРЕДИТЫ БАНКОВ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</sheets>
  <definedNames>
    <definedName name="_Toc347239552" localSheetId="1">'КРЕДИТЫ БАНКОВ'!$A$3</definedName>
    <definedName name="_Toc360019216" localSheetId="5">'ПК МУНИЦИПАЛЬНЫЙ ДОЛГ'!#REF!</definedName>
    <definedName name="_Toc361131413" localSheetId="8">'ПК БЮДЖЕТНЫЕ КРЕДИТЫ'!$A$24</definedName>
    <definedName name="_Toc361131413" localSheetId="9">'ПК ЦЕННЫЕ БУМАГИ'!$A$30</definedName>
  </definedNames>
  <calcPr fullCalcOnLoad="1"/>
</workbook>
</file>

<file path=xl/sharedStrings.xml><?xml version="1.0" encoding="utf-8"?>
<sst xmlns="http://schemas.openxmlformats.org/spreadsheetml/2006/main" count="533" uniqueCount="175">
  <si>
    <t xml:space="preserve">Государственный регистрационный номер выпуска ценных бумаг </t>
  </si>
  <si>
    <t>Форма выпуска ценной бумаги</t>
  </si>
  <si>
    <t>Номинальная стоимость одной ценной бумаги (руб.)</t>
  </si>
  <si>
    <t xml:space="preserve">Объявленный объем выпуска (дополнительного выпуска) ценных бумаг по номинальной стоимости (руб.) </t>
  </si>
  <si>
    <t xml:space="preserve">Процентная ставка купонного дохода </t>
  </si>
  <si>
    <t>Выплаченная сумма купонного дохода (руб.)</t>
  </si>
  <si>
    <t>Сумма дисконта при погашении (выкупе) ценных бумаг (руб.)</t>
  </si>
  <si>
    <t>Итого</t>
  </si>
  <si>
    <t>-</t>
  </si>
  <si>
    <t>Порядковый нрмер долгового обязательства</t>
  </si>
  <si>
    <t xml:space="preserve">Наименование и вид ценной бумаги (купонная, дисконтная) </t>
  </si>
  <si>
    <t>Валюта обязательств</t>
  </si>
  <si>
    <t>Дата государственной регистрации Условий эмиссии, регтстрационный номер (дд.мм.гг, N)</t>
  </si>
  <si>
    <t xml:space="preserve">Нормативный правовой акт, которым утверждено Решение о выпуске (с указанием даты (дд.мм.гг) и номера акта) </t>
  </si>
  <si>
    <t>Ограничения на владельцев ценных бумаг (при наличии таковых)</t>
  </si>
  <si>
    <t>Дата начала размещения ценных бумаг (дд.мм.гг)</t>
  </si>
  <si>
    <t>Дата погашения ценных бумаг (дд.мм.гг)</t>
  </si>
  <si>
    <t xml:space="preserve">Размещенный объем выпуска (дополнительного выпуска) ценных бумаг (по номинальной стоимости) (руб.) </t>
  </si>
  <si>
    <t xml:space="preserve">Купонный доход  в расчете на одну облигацию (руб.) </t>
  </si>
  <si>
    <t xml:space="preserve">Дисконт на одну облигацию (руб.) </t>
  </si>
  <si>
    <t>Наименование организатора торговли  на рынке ценных бумаг регистратора или депозитария, генерального агента (агента) по размещению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</si>
  <si>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</si>
  <si>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</si>
  <si>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</si>
  <si>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 xml:space="preserve">Сумма просроченной задолженности </t>
  </si>
  <si>
    <t>По выплате купонного дохода (руб.)</t>
  </si>
  <si>
    <t>По погашению номинальной стоимости ценных бумаг (руб.)</t>
  </si>
  <si>
    <t>Объем долга по ценным бумагам по номинальной стоимости (руб.)</t>
  </si>
  <si>
    <t>Валюта обяза-тельства</t>
  </si>
  <si>
    <t>Объём обязательства      по договору</t>
  </si>
  <si>
    <t>Российский рубль</t>
  </si>
  <si>
    <t>Публичное акционерное общество "Промсвязьбанк"</t>
  </si>
  <si>
    <t>Порядковый номер обязательств</t>
  </si>
  <si>
    <t>Полное наименование кредитора</t>
  </si>
  <si>
    <t xml:space="preserve">Сведения об объеме платежей и обслуживанию долга   </t>
  </si>
  <si>
    <t xml:space="preserve">   По погашению основного долга   </t>
  </si>
  <si>
    <t>По обслуживанию</t>
  </si>
  <si>
    <t xml:space="preserve">Объем (размер) просроченной задолженности (руб.) </t>
  </si>
  <si>
    <t>Объем обязательства  (остаток по основному долгу) (руб.)</t>
  </si>
  <si>
    <t>Процентная ставка по кредиту</t>
  </si>
  <si>
    <t>Наименование, номер и дата  заключения договора или соглашения</t>
  </si>
  <si>
    <t xml:space="preserve">Дата получения кредита </t>
  </si>
  <si>
    <t xml:space="preserve">Дата погашения кредита </t>
  </si>
  <si>
    <t xml:space="preserve">ОТЧЕТ ПО МУНИЦИПАЛЬНЫМ ЦЕННЫМ БУМАГАМ </t>
  </si>
  <si>
    <t>Приложение 1</t>
  </si>
  <si>
    <t>ОТЧЕТ ПО МУНИЦИПАЛЬНЫМ ГАРАНТИЯМ</t>
  </si>
  <si>
    <t>Приложение 3</t>
  </si>
  <si>
    <t>N п/п</t>
  </si>
  <si>
    <t>Срок  действия гарантии</t>
  </si>
  <si>
    <t>Валюта обязательства</t>
  </si>
  <si>
    <t>Порядковый нрмер обязательства</t>
  </si>
  <si>
    <t xml:space="preserve">Наименование, номер и  дата договора или соглашения о предоставлении гарантии  </t>
  </si>
  <si>
    <t>Наименование  гаранта, принципала, бенефициара</t>
  </si>
  <si>
    <t>Наименование, номер и  дата  заключения договора о предоставлении гарантии</t>
  </si>
  <si>
    <t>Срок   предъявления требований  по гарантии</t>
  </si>
  <si>
    <t>Сведения о фактически совершенных операциях по исполнению гарантии</t>
  </si>
  <si>
    <t>Объём (размер) просроченной задолженности по гарантии (руб.)</t>
  </si>
  <si>
    <t>Объём обязательства по гарантии (руб.)</t>
  </si>
  <si>
    <t>Кредитор</t>
  </si>
  <si>
    <t xml:space="preserve">Валюта  обязательства
</t>
  </si>
  <si>
    <t xml:space="preserve">Процентная  ставка     (или    ставки)  </t>
  </si>
  <si>
    <t>Наименование, номер и дата кредитного договора или соглашения</t>
  </si>
  <si>
    <t>Бюджет, из которого предоставлен бюджетный кредит</t>
  </si>
  <si>
    <t>Дата получения бюджетного кредита</t>
  </si>
  <si>
    <t>Дата погашения бюджетного кредита</t>
  </si>
  <si>
    <t>Объём обязательства по договору, соглашению</t>
  </si>
  <si>
    <t xml:space="preserve">  По  погашению основного долга    </t>
  </si>
  <si>
    <t>Объем (размер) просроченной задолженности</t>
  </si>
  <si>
    <t xml:space="preserve">Объем (размер) обязательства  (остаток основного долга)
</t>
  </si>
  <si>
    <t>СВОДНЫЙ ОТЧЕТ О СОСТОЯНИИ МУНИЦИПАЛЬНОГО ДОЛГА И РАСХОДАХ НА ЕГО ОБСЛУЖИВАНИЕ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</si>
  <si>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</si>
  <si>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</si>
  <si>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</si>
  <si>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</si>
  <si>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</si>
  <si>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</si>
  <si>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</si>
  <si>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>1. Кредиты коммерческих банков и иных кредитных организаций</t>
  </si>
  <si>
    <t>по поселениям</t>
  </si>
  <si>
    <t>2. Бюджетные ссуды и бюджетные кредиты</t>
  </si>
  <si>
    <t>3. Муниципальные ценные бумаги</t>
  </si>
  <si>
    <t>4. Муниципальные гарантии</t>
  </si>
  <si>
    <t>Всего по обязательствам</t>
  </si>
  <si>
    <t>ПЛАТЕЖНЫЙ КАЛЕНДАРЬ</t>
  </si>
  <si>
    <t>Приложение 6</t>
  </si>
  <si>
    <t>Вид обязательства</t>
  </si>
  <si>
    <t>Остаток  долга</t>
  </si>
  <si>
    <t xml:space="preserve">в том числе  просроченная задолженность </t>
  </si>
  <si>
    <t>2023 г</t>
  </si>
  <si>
    <t>2024 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</si>
  <si>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</si>
  <si>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</si>
  <si>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</si>
  <si>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</si>
  <si>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</si>
  <si>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</si>
  <si>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</si>
  <si>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</si>
  <si>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</si>
  <si>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</si>
  <si>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</si>
  <si>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</si>
  <si>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</si>
  <si>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</si>
  <si>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</si>
  <si>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</si>
  <si>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</si>
  <si>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ИТОГО </t>
  </si>
  <si>
    <t xml:space="preserve">ПЛАТЕЖНЫЙ КАЛЕНДАРЬ </t>
  </si>
  <si>
    <t>Приложение 6-1</t>
  </si>
  <si>
    <t>ПОГАШЕНИЯ ОСНОВНОГО ДОЛГА ПО КРЕДИТАМ КОММЕРЧЕСКИХ БАНКОВ</t>
  </si>
  <si>
    <t xml:space="preserve"> №              п/п</t>
  </si>
  <si>
    <t>Договор, соглашение, дата и номер</t>
  </si>
  <si>
    <t>Предмет договора, цель кредита</t>
  </si>
  <si>
    <t>Сумма по договору, руб.</t>
  </si>
  <si>
    <t xml:space="preserve">Остаток долга, руб. </t>
  </si>
  <si>
    <t xml:space="preserve">в том числе просроченная задолженность, руб. </t>
  </si>
  <si>
    <t>Конечный срок погашения по договору, соглашению</t>
  </si>
  <si>
    <t>итого</t>
  </si>
  <si>
    <t xml:space="preserve"> №             п/п</t>
  </si>
  <si>
    <t>Приложение 6-2</t>
  </si>
  <si>
    <t>ПОГАШЕНИЯ ОБЯЗАТЕЛЬСТВ ПО МУНИЦИПАЛЬНЫМ ГАРАНТИЯМ</t>
  </si>
  <si>
    <t xml:space="preserve"> №
п/п</t>
  </si>
  <si>
    <t>Приложение 6-3</t>
  </si>
  <si>
    <t>ПОГАШЕНИЯ ОСНОВНОГО ДОЛГА ПО БЮДЖЕТНЫМ КРЕДИТАМ</t>
  </si>
  <si>
    <t xml:space="preserve"> №         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</si>
  <si>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</si>
  <si>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</si>
  <si>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Установленная дата погашения ценных бумаг</t>
  </si>
  <si>
    <t>УПЛАТЫ ПРОЦЕНТОВ ПО ОБЯЗАТЕЛЬСТВАМ</t>
  </si>
  <si>
    <t>Приложение 6-4</t>
  </si>
  <si>
    <t xml:space="preserve">   А. М. Виноградова</t>
  </si>
  <si>
    <t>Главный бухгалтер</t>
  </si>
  <si>
    <t xml:space="preserve">           С.В.Епихина</t>
  </si>
  <si>
    <t>Сведения об объеме платежей по погашению и обслуживанию долга</t>
  </si>
  <si>
    <t>ОТЧЕТ ПО КРЕДИТАМ, ПРИВЛЕЧЕННЫМ В БАЛАХНИНСКИЙ МУНИЦИПАЛЬНЫЙ ОКРУГ ОТ КРЕДИТНЫХ ОРГАНИЗАЦИЙ В ВАЛЮТЕ РОССИЙСКОЙ ФЕДЕРАЦИИ</t>
  </si>
  <si>
    <t>Приложение 2</t>
  </si>
  <si>
    <t xml:space="preserve">ОТЧЕТ ПО БЮДЖЕТНЫМ КРЕДИТАМ, ПРИВЛЕЧЕННЫМ В ВАЛЮТЕ РОССИЙСКОЙ ФЕДЕРАЦИИ В БЮДЖЕТ БАЛАХНИНСКОГО МУНИЦИПАЛЬНОГО ОКРУГА ОТ ДРУГИХ БЮДЖЕТОВ БЮДЖЕТНОЙ СИСТЕМЫ РОССИЙСКОЙ ФЕДЕРАЦИИ
</t>
  </si>
  <si>
    <t>Приложение 4</t>
  </si>
  <si>
    <t>Приложение 5</t>
  </si>
  <si>
    <t xml:space="preserve">                                              ПРЕДСТОЯЩИХ ПЛАТЕЖЕЙ  ПОГАШЕНИЯ МУНИЦИПАЛЬНОГО ДОЛГА                                                                                                </t>
  </si>
  <si>
    <t>Муниципальный контракт от 02.08.2021, 01-ЭА/2021</t>
  </si>
  <si>
    <t>Решение Совета депутатов , Невозобновляемая кредитная линия. Оказание финансовых услуг по предоставлению кредитных ресурсов в форме невозобновляемой кредитной линии для финансирования дефицита бюджета и (или) погашения муниципальных долговых обязательств</t>
  </si>
  <si>
    <t>Муниципальный контракт от 30.11.2021, 02-ЭА/2021</t>
  </si>
  <si>
    <t>Решение Совета депутатов Возобновляемая кредитная линия. Оказание финансовых услуг по предоставлению кредитных ресурсов в форме возобновляемой кредитной линии для финансирования дефицита бюджета и (или) погашения муниципальных долговых обязательств</t>
  </si>
  <si>
    <t>Начальник финансового управления  администрации Балахнинского муниципального округа</t>
  </si>
  <si>
    <t>2025 г</t>
  </si>
  <si>
    <t>Плановый график 2022 г</t>
  </si>
  <si>
    <t>Фактическая уплата 2022 г</t>
  </si>
  <si>
    <t>Плановый график погашения долга 2022г</t>
  </si>
  <si>
    <t>Фактическое погашение долга 2022г</t>
  </si>
  <si>
    <t>Фактическая уплата  2022 г</t>
  </si>
  <si>
    <t xml:space="preserve">Муниципальный контракт                    01-ЭА/2021 от 02.08.2021 г. </t>
  </si>
  <si>
    <t xml:space="preserve">Муниципальный контракт                    02-ЭА/2021 от 30.11.2021 г. </t>
  </si>
  <si>
    <t xml:space="preserve">Соглашение, 42/РД/2022, 12.07.2022 </t>
  </si>
  <si>
    <t>Бюджет Нижегородской области</t>
  </si>
  <si>
    <t>2026 г</t>
  </si>
  <si>
    <t>2027 г</t>
  </si>
  <si>
    <t>Соглашение, 12.07.2022, 42/РД/2022</t>
  </si>
  <si>
    <t>Министерство финансов Нижегородской области</t>
  </si>
  <si>
    <t xml:space="preserve">Погашение долговых обязательств муниципального образования в виде обязательств по муниципальным ценным бумагам и кредитам, полученным от кредитных организаций </t>
  </si>
  <si>
    <t xml:space="preserve"> С.В.Епихина</t>
  </si>
  <si>
    <t xml:space="preserve"> А. М. Виноградова</t>
  </si>
  <si>
    <t>С.В.Епихина</t>
  </si>
  <si>
    <t xml:space="preserve">  С.В.Епихина</t>
  </si>
  <si>
    <t>А. М. Виноградова</t>
  </si>
  <si>
    <t>на 01.10.2022</t>
  </si>
  <si>
    <t xml:space="preserve"> на 01.10.2022</t>
  </si>
  <si>
    <t>Долг на 01.10.2022</t>
  </si>
  <si>
    <t xml:space="preserve"> на 01.10.2022 г</t>
  </si>
  <si>
    <t>по состоянию на  01.10.2022 г</t>
  </si>
  <si>
    <t xml:space="preserve"> на  01.10.2022 г</t>
  </si>
  <si>
    <t>на 01.10.2022 г</t>
  </si>
  <si>
    <t>Балахнинский муниципальный округ по состоянию на 01.10.2022 г</t>
  </si>
  <si>
    <t>Долг на 01.01.2022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</si>
</sst>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0"/>
    <numFmt numFmtId="16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39" fillId="0" borderId="6" applyNumberFormat="0" applyFill="0" applyAlignment="0" applyProtection="0"/>
    <xf numFmtId="0" fontId="33" fillId="26" borderId="1" applyNumberFormat="0" applyAlignment="0" applyProtection="0"/>
    <xf numFmtId="0" fontId="43" fillId="30" borderId="0" applyNumberFormat="0" applyBorder="0" applyAlignment="0" applyProtection="0"/>
    <xf numFmtId="0" fontId="32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26" borderId="1" applyNumberFormat="0" applyAlignment="0" applyProtection="0"/>
    <xf numFmtId="0" fontId="1" fillId="31" borderId="8" applyNumberFormat="0" applyFont="0" applyAlignment="0" applyProtection="0"/>
    <xf numFmtId="0" fontId="4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5" fillId="0" borderId="9" applyNumberFormat="0" applyFill="0" applyAlignment="0" applyProtection="0"/>
    <xf numFmtId="0" fontId="40" fillId="28" borderId="7" applyNumberFormat="0" applyAlignment="0" applyProtection="0"/>
    <xf numFmtId="0" fontId="3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8" applyNumberFormat="0" applyAlignment="0" applyProtection="0"/>
    <xf numFmtId="0" fontId="42" fillId="29" borderId="0" applyNumberFormat="0" applyBorder="0" applyAlignment="0" applyProtection="0"/>
    <xf numFmtId="0" fontId="40" fillId="28" borderId="7" applyNumberFormat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 shrinkToFi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 shrinkToFi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56" fillId="0" borderId="0" xfId="0" applyFont="1" applyAlignment="1">
      <alignment wrapText="1"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 vertical="top"/>
      <protection/>
    </xf>
    <xf numFmtId="0" fontId="6" fillId="0" borderId="0" xfId="52" applyFont="1" applyAlignment="1">
      <alignment vertical="center"/>
      <protection/>
    </xf>
    <xf numFmtId="0" fontId="56" fillId="0" borderId="0" xfId="0" applyFont="1" applyAlignment="1">
      <alignment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165" fontId="5" fillId="0" borderId="10" xfId="61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6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left" wrapText="1"/>
      <protection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0" xfId="52" applyFont="1" applyAlignment="1">
      <alignment horizontal="left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" xfId="63"/>
    <cellStyle name="㼿 " xfId="64"/>
    <cellStyle name="㼿?" xfId="65"/>
    <cellStyle name="㼿‿‿㼿㼿㼿?" xfId="66"/>
    <cellStyle name="㼿㼿" xfId="67"/>
    <cellStyle name="㼿㼿 " xfId="68"/>
    <cellStyle name="㼿㼿?" xfId="69"/>
    <cellStyle name="㼿㼿‿㼿㼿㼿㼿㼿㼿㼿" xfId="70"/>
    <cellStyle name="㼿㼿㼿" xfId="71"/>
    <cellStyle name="㼿㼿㼿?" xfId="72"/>
    <cellStyle name="㼿㼿㼿‿?" xfId="73"/>
    <cellStyle name="㼿㼿㼿㼿" xfId="74"/>
    <cellStyle name="㼿㼿㼿㼿?" xfId="75"/>
    <cellStyle name="㼿㼿㼿㼿‿?" xfId="76"/>
    <cellStyle name="㼿㼿㼿㼿‿㼿㼿㼿" xfId="77"/>
    <cellStyle name="㼿㼿㼿㼿㼿" xfId="78"/>
    <cellStyle name="㼿㼿㼿㼿㼿?" xfId="79"/>
    <cellStyle name="㼿㼿㼿㼿㼿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zoomScale="70" zoomScaleNormal="70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1" sqref="G21"/>
    </sheetView>
  </sheetViews>
  <sheetFormatPr defaultColWidth="9.140625" defaultRowHeight="15"/>
  <cols>
    <col min="1" max="1" width="8.00390625" style="8" customWidth="1"/>
    <col min="2" max="2" width="9.57421875" style="8" customWidth="1"/>
    <col min="3" max="3" width="13.140625" style="8" customWidth="1"/>
    <col min="4" max="4" width="11.7109375" style="8" customWidth="1"/>
    <col min="5" max="5" width="12.57421875" style="8" customWidth="1"/>
    <col min="6" max="6" width="18.00390625" style="8" customWidth="1"/>
    <col min="7" max="7" width="15.7109375" style="8" customWidth="1"/>
    <col min="8" max="8" width="12.00390625" style="8" customWidth="1"/>
    <col min="9" max="9" width="8.140625" style="8" customWidth="1"/>
    <col min="10" max="10" width="10.8515625" style="8" customWidth="1"/>
    <col min="11" max="11" width="8.8515625" style="8" customWidth="1"/>
    <col min="12" max="12" width="10.57421875" style="8" customWidth="1"/>
    <col min="13" max="13" width="12.57421875" style="8" customWidth="1"/>
    <col min="14" max="14" width="9.8515625" style="8" customWidth="1"/>
    <col min="15" max="15" width="8.28125" style="8" customWidth="1"/>
    <col min="16" max="16" width="7.57421875" style="8" customWidth="1"/>
    <col min="17" max="17" width="15.7109375" style="8" customWidth="1"/>
    <col min="18" max="18" width="8.28125" style="8" customWidth="1"/>
    <col min="19" max="19" width="10.7109375" style="8" customWidth="1"/>
    <col min="20" max="20" width="12.8515625" style="8" customWidth="1"/>
    <col min="21" max="21" width="11.8515625" style="8" customWidth="1"/>
    <col min="22" max="22" width="9.7109375" style="8" customWidth="1"/>
    <col min="23" max="23" width="12.140625" style="8" customWidth="1"/>
    <col min="24" max="24" width="12.7109375" style="8" customWidth="1"/>
    <col min="25" max="16384" width="9.140625" style="8" customWidth="1"/>
  </cols>
  <sheetData>
    <row r="1" spans="23:24" ht="14.25" customHeight="1">
      <c r="W1" s="133" t="s">
        <v>44</v>
      </c>
      <c r="X1" s="133"/>
    </row>
    <row r="2" spans="23:24" ht="14.25" customHeight="1">
      <c r="W2" s="42"/>
      <c r="X2" s="42"/>
    </row>
    <row r="3" spans="1:24" s="1" customFormat="1" ht="15.75" customHeight="1">
      <c r="A3" s="134" t="s">
        <v>43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s="1" customFormat="1" ht="18" customHeight="1">
      <c r="A4" s="132" t="s">
        <v>166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1" customFormat="1" ht="18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2:24" s="1" customFormat="1" ht="23.25" customHeight="1">
      <c r="B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31.5" customHeight="1">
      <c r="A7" s="137" t="s">
        <v>9</v>
      </c>
      <c r="B7" s="137" t="s">
        <v>0</v>
      </c>
      <c r="C7" s="137" t="s">
        <v>10</v>
      </c>
      <c r="D7" s="137" t="s">
        <v>1</v>
      </c>
      <c r="E7" s="137" t="s">
        <v>11</v>
      </c>
      <c r="F7" s="137" t="s">
        <v>12</v>
      </c>
      <c r="G7" s="137" t="s">
        <v>13</v>
      </c>
      <c r="H7" s="137" t="s">
        <v>14</v>
      </c>
      <c r="I7" s="137" t="s">
        <v>2</v>
      </c>
      <c r="J7" s="137" t="s">
        <v>3</v>
      </c>
      <c r="K7" s="137" t="s">
        <v>15</v>
      </c>
      <c r="L7" s="137" t="s">
        <v>16</v>
      </c>
      <c r="M7" s="137" t="s">
        <v>17</v>
      </c>
      <c r="N7" s="137" t="s">
        <v>4</v>
      </c>
      <c r="O7" s="137" t="s">
        <v>18</v>
      </c>
      <c r="P7" s="137" t="s">
        <v>19</v>
      </c>
      <c r="Q7" s="137" t="s">
        <v>20</v>
      </c>
      <c r="R7" s="137" t="s">
        <v>21</v>
      </c>
      <c r="S7" s="139" t="s">
        <v>22</v>
      </c>
      <c r="T7" s="139"/>
      <c r="U7" s="137" t="s">
        <v>23</v>
      </c>
      <c r="V7" s="139" t="s">
        <v>24</v>
      </c>
      <c r="W7" s="139"/>
      <c r="X7" s="137" t="s">
        <v>27</v>
      </c>
    </row>
    <row r="8" spans="1:24" s="4" customFormat="1" ht="162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4" t="s">
        <v>5</v>
      </c>
      <c r="T8" s="14" t="s">
        <v>6</v>
      </c>
      <c r="U8" s="138"/>
      <c r="V8" s="14" t="s">
        <v>25</v>
      </c>
      <c r="W8" s="14" t="s">
        <v>26</v>
      </c>
      <c r="X8" s="138"/>
    </row>
    <row r="9" spans="1:24" s="5" customFormat="1" ht="14.25" customHeight="1">
      <c r="A9" s="9">
        <v>1</v>
      </c>
      <c r="B9" s="9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9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</row>
    <row r="10" spans="1:24" s="6" customFormat="1" ht="15">
      <c r="A10" s="15"/>
      <c r="B10" s="12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/>
      <c r="O10" s="10"/>
      <c r="P10" s="13"/>
      <c r="Q10" s="10"/>
      <c r="R10" s="10"/>
      <c r="S10" s="13"/>
      <c r="T10" s="10"/>
      <c r="U10" s="13"/>
      <c r="V10" s="13"/>
      <c r="W10" s="13"/>
      <c r="X10" s="10"/>
    </row>
    <row r="11" spans="1:24" s="7" customFormat="1" ht="15">
      <c r="A11" s="11" t="s">
        <v>7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3"/>
      <c r="O11" s="10" t="s">
        <v>8</v>
      </c>
      <c r="P11" s="13"/>
      <c r="Q11" s="10" t="s">
        <v>8</v>
      </c>
      <c r="R11" s="10" t="s">
        <v>8</v>
      </c>
      <c r="S11" s="13"/>
      <c r="T11" s="10" t="s">
        <v>8</v>
      </c>
      <c r="U11" s="13"/>
      <c r="V11" s="13"/>
      <c r="W11" s="13"/>
      <c r="X11" s="10" t="s">
        <v>8</v>
      </c>
    </row>
    <row r="16" spans="1:10" ht="33" customHeight="1">
      <c r="A16" s="136" t="s">
        <v>145</v>
      </c>
      <c r="B16" s="136"/>
      <c r="C16" s="136"/>
      <c r="D16" s="136"/>
      <c r="E16" s="136"/>
      <c r="G16" s="112"/>
      <c r="I16" s="111" t="s">
        <v>162</v>
      </c>
      <c r="J16" s="111"/>
    </row>
    <row r="17" spans="1:9" ht="15">
      <c r="A17" s="111"/>
      <c r="B17" s="111"/>
      <c r="C17" s="111"/>
      <c r="D17" s="111"/>
      <c r="E17" s="111"/>
      <c r="G17" s="112"/>
      <c r="I17" s="113"/>
    </row>
    <row r="18" spans="1:9" ht="15">
      <c r="A18" s="111"/>
      <c r="B18" s="111"/>
      <c r="C18" s="111"/>
      <c r="D18" s="111"/>
      <c r="E18" s="111"/>
      <c r="G18" s="112"/>
      <c r="I18" s="113"/>
    </row>
    <row r="19" spans="1:10" ht="15">
      <c r="A19" s="111" t="s">
        <v>132</v>
      </c>
      <c r="B19" s="111"/>
      <c r="C19" s="111"/>
      <c r="D19" s="111"/>
      <c r="E19" s="111"/>
      <c r="G19" s="112"/>
      <c r="I19" s="135" t="s">
        <v>161</v>
      </c>
      <c r="J19" s="135"/>
    </row>
  </sheetData>
  <sheetProtection/>
  <mergeCells count="27">
    <mergeCell ref="V7:W7"/>
    <mergeCell ref="X7:X8"/>
    <mergeCell ref="O7:O8"/>
    <mergeCell ref="P7:P8"/>
    <mergeCell ref="Q7:Q8"/>
    <mergeCell ref="R7:R8"/>
    <mergeCell ref="S7:T7"/>
    <mergeCell ref="U7:U8"/>
    <mergeCell ref="M7:M8"/>
    <mergeCell ref="N7:N8"/>
    <mergeCell ref="A7:A8"/>
    <mergeCell ref="B7:B8"/>
    <mergeCell ref="C7:C8"/>
    <mergeCell ref="D7:D8"/>
    <mergeCell ref="E7:E8"/>
    <mergeCell ref="F7:F8"/>
    <mergeCell ref="G7:G8"/>
    <mergeCell ref="A4:X4"/>
    <mergeCell ref="W1:X1"/>
    <mergeCell ref="A3:X3"/>
    <mergeCell ref="I19:J19"/>
    <mergeCell ref="A16:E16"/>
    <mergeCell ref="H7:H8"/>
    <mergeCell ref="I7:I8"/>
    <mergeCell ref="J7:J8"/>
    <mergeCell ref="K7:K8"/>
    <mergeCell ref="L7:L8"/>
  </mergeCells>
  <printOptions/>
  <pageMargins left="0.11811023622047245" right="0.11811023622047245" top="1.141732283464567" bottom="0.7480314960629921" header="0.31496062992125984" footer="0.3149606299212598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80" zoomScaleNormal="90" zoomScaleSheetLayoutView="80" zoomScalePageLayoutView="0" workbookViewId="0" topLeftCell="A1">
      <pane xSplit="1" ySplit="12" topLeftCell="C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" sqref="A7"/>
    </sheetView>
  </sheetViews>
  <sheetFormatPr defaultColWidth="30.7109375" defaultRowHeight="15"/>
  <cols>
    <col min="1" max="1" width="11.28125" style="83" customWidth="1"/>
    <col min="2" max="2" width="19.57421875" style="83" customWidth="1"/>
    <col min="3" max="3" width="23.140625" style="83" customWidth="1"/>
    <col min="4" max="4" width="16.8515625" style="83" customWidth="1"/>
    <col min="5" max="5" width="20.57421875" style="83" customWidth="1"/>
    <col min="6" max="6" width="14.421875" style="83" customWidth="1"/>
    <col min="7" max="7" width="9.7109375" style="83" customWidth="1"/>
    <col min="8" max="8" width="10.28125" style="83" customWidth="1"/>
    <col min="9" max="9" width="9.8515625" style="83" customWidth="1"/>
    <col min="10" max="10" width="10.8515625" style="83" customWidth="1"/>
    <col min="11" max="11" width="8.7109375" style="83" customWidth="1"/>
    <col min="12" max="12" width="9.28125" style="83" customWidth="1"/>
    <col min="13" max="13" width="8.7109375" style="83" customWidth="1"/>
    <col min="14" max="14" width="9.421875" style="83" customWidth="1"/>
    <col min="15" max="15" width="10.57421875" style="83" customWidth="1"/>
    <col min="16" max="16" width="10.421875" style="83" customWidth="1"/>
    <col min="17" max="17" width="9.7109375" style="83" customWidth="1"/>
    <col min="18" max="18" width="10.7109375" style="83" customWidth="1"/>
    <col min="19" max="19" width="11.421875" style="83" customWidth="1"/>
    <col min="20" max="20" width="9.57421875" style="83" customWidth="1"/>
    <col min="21" max="21" width="11.28125" style="83" customWidth="1"/>
    <col min="22" max="22" width="12.28125" style="83" customWidth="1"/>
    <col min="23" max="252" width="9.140625" style="0" customWidth="1"/>
    <col min="253" max="253" width="25.7109375" style="0" customWidth="1"/>
    <col min="254" max="254" width="11.28125" style="0" customWidth="1"/>
  </cols>
  <sheetData>
    <row r="1" spans="1:22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85" t="s">
        <v>123</v>
      </c>
    </row>
    <row r="3" spans="1:22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5" customFormat="1" ht="15.75" customHeight="1">
      <c r="A4" s="134" t="s">
        <v>83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5" customFormat="1" ht="15.75" customHeight="1">
      <c r="A5" s="134" t="s">
        <v>126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5" customFormat="1" ht="22.5" customHeight="1">
      <c r="A6" s="148" t="s">
        <v>169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s="5" customFormat="1" ht="22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s="5" customFormat="1" ht="22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5" customFormat="1" ht="22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5" customFormat="1" ht="15.75" customHeight="1">
      <c r="A10" s="150" t="s">
        <v>125</v>
      </c>
      <c r="B10" s="150" t="s">
        <v>0</v>
      </c>
      <c r="C10" s="150" t="s">
        <v>3</v>
      </c>
      <c r="D10" s="150" t="s">
        <v>115</v>
      </c>
      <c r="E10" s="150" t="s">
        <v>127</v>
      </c>
      <c r="F10" s="150" t="s">
        <v>128</v>
      </c>
      <c r="G10" s="155" t="s">
        <v>149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0">
        <v>2023</v>
      </c>
      <c r="U10" s="150">
        <v>2024</v>
      </c>
      <c r="V10" s="150">
        <v>2025</v>
      </c>
    </row>
    <row r="11" spans="1:22" s="5" customFormat="1" ht="108" customHeight="1">
      <c r="A11" s="150"/>
      <c r="B11" s="150"/>
      <c r="C11" s="150"/>
      <c r="D11" s="150"/>
      <c r="E11" s="150"/>
      <c r="F11" s="150"/>
      <c r="G11" s="37" t="s">
        <v>90</v>
      </c>
      <c r="H11" s="37" t="s">
        <v>91</v>
      </c>
      <c r="I11" s="37" t="s">
        <v>92</v>
      </c>
      <c r="J11" s="37" t="s">
        <v>93</v>
      </c>
      <c r="K11" s="37" t="s">
        <v>94</v>
      </c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99</v>
      </c>
      <c r="Q11" s="37" t="s">
        <v>100</v>
      </c>
      <c r="R11" s="37" t="s">
        <v>101</v>
      </c>
      <c r="S11" s="88" t="s">
        <v>118</v>
      </c>
      <c r="T11" s="150"/>
      <c r="U11" s="150"/>
      <c r="V11" s="150"/>
    </row>
    <row r="12" spans="1:22" s="5" customFormat="1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1">
        <v>17</v>
      </c>
      <c r="R12" s="21">
        <v>18</v>
      </c>
      <c r="S12" s="21">
        <v>19</v>
      </c>
      <c r="T12" s="21">
        <v>20</v>
      </c>
      <c r="U12" s="21">
        <v>21</v>
      </c>
      <c r="V12" s="21">
        <v>22</v>
      </c>
    </row>
    <row r="13" spans="1:22" s="4" customFormat="1" ht="22.5" customHeight="1">
      <c r="A13" s="37"/>
      <c r="B13" s="39"/>
      <c r="C13" s="39"/>
      <c r="D13" s="39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>
        <f>SUM(G13:R13)</f>
        <v>0</v>
      </c>
      <c r="T13" s="57"/>
      <c r="U13" s="57"/>
      <c r="V13" s="57"/>
    </row>
    <row r="14" spans="1:22" s="5" customFormat="1" ht="32.25" customHeight="1">
      <c r="A14" s="101" t="s">
        <v>8</v>
      </c>
      <c r="B14" s="90" t="s">
        <v>8</v>
      </c>
      <c r="C14" s="90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>
        <f>SUM(G14:R14)</f>
        <v>0</v>
      </c>
      <c r="T14" s="91"/>
      <c r="U14" s="91"/>
      <c r="V14" s="91"/>
    </row>
    <row r="15" spans="1:22" s="5" customFormat="1" ht="15">
      <c r="A15" s="102"/>
      <c r="B15" s="103"/>
      <c r="C15" s="103"/>
      <c r="D15" s="10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s="5" customFormat="1" ht="15">
      <c r="A16" s="60"/>
      <c r="B16" s="60"/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5"/>
      <c r="V16" s="35"/>
    </row>
    <row r="17" spans="1:22" s="4" customFormat="1" ht="15.75" customHeight="1">
      <c r="A17" s="150" t="s">
        <v>119</v>
      </c>
      <c r="B17" s="150" t="s">
        <v>0</v>
      </c>
      <c r="C17" s="150" t="s">
        <v>3</v>
      </c>
      <c r="D17" s="150" t="s">
        <v>115</v>
      </c>
      <c r="E17" s="150" t="s">
        <v>127</v>
      </c>
      <c r="F17" s="150" t="s">
        <v>128</v>
      </c>
      <c r="G17" s="155" t="s">
        <v>150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72"/>
      <c r="U17" s="94"/>
      <c r="V17" s="94"/>
    </row>
    <row r="18" spans="1:22" s="4" customFormat="1" ht="107.25" customHeight="1">
      <c r="A18" s="150"/>
      <c r="B18" s="150"/>
      <c r="C18" s="150"/>
      <c r="D18" s="150"/>
      <c r="E18" s="150"/>
      <c r="F18" s="150"/>
      <c r="G18" s="37" t="s">
        <v>90</v>
      </c>
      <c r="H18" s="37" t="s">
        <v>91</v>
      </c>
      <c r="I18" s="37" t="s">
        <v>92</v>
      </c>
      <c r="J18" s="37" t="s">
        <v>93</v>
      </c>
      <c r="K18" s="37" t="s">
        <v>94</v>
      </c>
      <c r="L18" s="37" t="s">
        <v>95</v>
      </c>
      <c r="M18" s="37" t="s">
        <v>96</v>
      </c>
      <c r="N18" s="37" t="s">
        <v>97</v>
      </c>
      <c r="O18" s="37" t="s">
        <v>98</v>
      </c>
      <c r="P18" s="37" t="s">
        <v>99</v>
      </c>
      <c r="Q18" s="37" t="s">
        <v>100</v>
      </c>
      <c r="R18" s="37" t="s">
        <v>101</v>
      </c>
      <c r="S18" s="88" t="s">
        <v>118</v>
      </c>
      <c r="T18" s="72"/>
      <c r="U18" s="94"/>
      <c r="V18" s="94"/>
    </row>
    <row r="19" spans="1:22" s="48" customFormat="1" ht="15">
      <c r="A19" s="104">
        <v>1</v>
      </c>
      <c r="B19" s="104">
        <v>2</v>
      </c>
      <c r="C19" s="104">
        <v>3</v>
      </c>
      <c r="D19" s="104">
        <v>4</v>
      </c>
      <c r="E19" s="104">
        <v>5</v>
      </c>
      <c r="F19" s="104">
        <v>6</v>
      </c>
      <c r="G19" s="104">
        <v>7</v>
      </c>
      <c r="H19" s="104">
        <v>8</v>
      </c>
      <c r="I19" s="104">
        <v>9</v>
      </c>
      <c r="J19" s="104">
        <v>10</v>
      </c>
      <c r="K19" s="104">
        <v>11</v>
      </c>
      <c r="L19" s="104">
        <v>12</v>
      </c>
      <c r="M19" s="104">
        <v>13</v>
      </c>
      <c r="N19" s="104">
        <v>14</v>
      </c>
      <c r="O19" s="104">
        <v>15</v>
      </c>
      <c r="P19" s="104">
        <v>16</v>
      </c>
      <c r="Q19" s="104">
        <v>17</v>
      </c>
      <c r="R19" s="104">
        <v>18</v>
      </c>
      <c r="S19" s="104">
        <v>19</v>
      </c>
      <c r="T19" s="60"/>
      <c r="U19" s="53"/>
      <c r="V19" s="53"/>
    </row>
    <row r="20" spans="1:22" s="48" customFormat="1" ht="24" customHeight="1">
      <c r="A20" s="37"/>
      <c r="B20" s="39"/>
      <c r="C20" s="39"/>
      <c r="D20" s="3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f>SUM(G20:R20)</f>
        <v>0</v>
      </c>
      <c r="T20" s="74"/>
      <c r="U20" s="53"/>
      <c r="V20" s="53"/>
    </row>
    <row r="21" spans="1:22" s="5" customFormat="1" ht="27" customHeight="1">
      <c r="A21" s="101" t="s">
        <v>8</v>
      </c>
      <c r="B21" s="90" t="s">
        <v>8</v>
      </c>
      <c r="C21" s="90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>
        <f>SUM(G21:R21)</f>
        <v>0</v>
      </c>
      <c r="T21" s="73"/>
      <c r="U21" s="35"/>
      <c r="V21" s="35"/>
    </row>
    <row r="22" spans="1:22" s="5" customFormat="1" ht="15">
      <c r="A22" s="98"/>
      <c r="B22" s="99"/>
      <c r="C22" s="99"/>
      <c r="D22" s="9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82"/>
      <c r="U22" s="82"/>
      <c r="V22" s="82"/>
    </row>
    <row r="23" spans="1:17" s="5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5" spans="1:10" s="8" customFormat="1" ht="15">
      <c r="A25" s="111" t="s">
        <v>145</v>
      </c>
      <c r="B25" s="111"/>
      <c r="C25" s="111"/>
      <c r="D25" s="111"/>
      <c r="E25" s="111"/>
      <c r="G25" s="112"/>
      <c r="I25" s="140" t="s">
        <v>165</v>
      </c>
      <c r="J25" s="140"/>
    </row>
    <row r="26" spans="1:9" s="8" customFormat="1" ht="15">
      <c r="A26" s="111"/>
      <c r="B26" s="111"/>
      <c r="C26" s="111"/>
      <c r="D26" s="111"/>
      <c r="E26" s="111"/>
      <c r="G26" s="112"/>
      <c r="I26" s="113"/>
    </row>
    <row r="27" spans="1:9" s="8" customFormat="1" ht="15">
      <c r="A27" s="111"/>
      <c r="B27" s="111"/>
      <c r="C27" s="111"/>
      <c r="D27" s="111"/>
      <c r="E27" s="111"/>
      <c r="G27" s="112"/>
      <c r="I27" s="113"/>
    </row>
    <row r="28" spans="1:10" s="8" customFormat="1" ht="15">
      <c r="A28" s="111" t="s">
        <v>132</v>
      </c>
      <c r="B28" s="111"/>
      <c r="C28" s="111"/>
      <c r="D28" s="111"/>
      <c r="E28" s="111"/>
      <c r="G28" s="112"/>
      <c r="I28" s="135" t="s">
        <v>163</v>
      </c>
      <c r="J28" s="135"/>
    </row>
  </sheetData>
  <sheetProtection/>
  <mergeCells count="22">
    <mergeCell ref="A4:V4"/>
    <mergeCell ref="A5:V5"/>
    <mergeCell ref="A6:V6"/>
    <mergeCell ref="T10:T11"/>
    <mergeCell ref="U10:U11"/>
    <mergeCell ref="V10:V11"/>
    <mergeCell ref="I25:J25"/>
    <mergeCell ref="I28:J28"/>
    <mergeCell ref="E10:E11"/>
    <mergeCell ref="G17:S17"/>
    <mergeCell ref="F10:F11"/>
    <mergeCell ref="G10:S10"/>
    <mergeCell ref="E17:E18"/>
    <mergeCell ref="F17:F18"/>
    <mergeCell ref="A10:A11"/>
    <mergeCell ref="B10:B11"/>
    <mergeCell ref="C10:C11"/>
    <mergeCell ref="D10:D11"/>
    <mergeCell ref="A17:A18"/>
    <mergeCell ref="B17:B18"/>
    <mergeCell ref="C17:C18"/>
    <mergeCell ref="D17:D18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2"/>
  <sheetViews>
    <sheetView zoomScale="70" zoomScaleNormal="70" zoomScaleSheetLayoutView="85" zoomScalePageLayoutView="0" workbookViewId="0" topLeftCell="A1">
      <pane xSplit="2" ySplit="11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3" sqref="M23"/>
    </sheetView>
  </sheetViews>
  <sheetFormatPr defaultColWidth="9.140625" defaultRowHeight="15"/>
  <cols>
    <col min="1" max="1" width="7.28125" style="83" customWidth="1"/>
    <col min="2" max="2" width="24.140625" style="83" customWidth="1"/>
    <col min="3" max="3" width="14.28125" style="83" customWidth="1"/>
    <col min="4" max="4" width="9.28125" style="83" customWidth="1"/>
    <col min="5" max="5" width="14.00390625" style="83" customWidth="1"/>
    <col min="6" max="6" width="12.00390625" style="83" customWidth="1"/>
    <col min="7" max="7" width="11.8515625" style="83" customWidth="1"/>
    <col min="8" max="8" width="13.28125" style="83" customWidth="1"/>
    <col min="9" max="9" width="12.57421875" style="83" customWidth="1"/>
    <col min="10" max="10" width="13.28125" style="83" customWidth="1"/>
    <col min="11" max="11" width="12.7109375" style="83" customWidth="1"/>
    <col min="12" max="12" width="12.28125" style="83" customWidth="1"/>
    <col min="13" max="13" width="12.421875" style="83" customWidth="1"/>
    <col min="14" max="14" width="13.140625" style="83" customWidth="1"/>
    <col min="15" max="15" width="13.57421875" style="83" customWidth="1"/>
    <col min="16" max="16" width="11.7109375" style="83" customWidth="1"/>
    <col min="17" max="17" width="14.28125" style="83" customWidth="1"/>
    <col min="18" max="18" width="10.8515625" style="83" customWidth="1"/>
    <col min="19" max="19" width="9.28125" style="83" customWidth="1"/>
    <col min="20" max="20" width="9.421875" style="83" customWidth="1"/>
    <col min="21" max="21" width="10.140625" style="83" customWidth="1"/>
    <col min="22" max="22" width="9.7109375" style="83" customWidth="1"/>
  </cols>
  <sheetData>
    <row r="1" spans="1:22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85"/>
      <c r="U2" s="35"/>
      <c r="V2" s="85" t="s">
        <v>130</v>
      </c>
    </row>
    <row r="3" spans="1:20" s="5" customFormat="1" ht="15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s="5" customFormat="1" ht="15">
      <c r="A4" s="134" t="s">
        <v>129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2" s="5" customFormat="1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87"/>
      <c r="N5" s="87"/>
      <c r="O5" s="87"/>
      <c r="P5" s="87"/>
      <c r="Q5" s="87"/>
      <c r="R5" s="87"/>
      <c r="S5" s="35"/>
      <c r="T5" s="35"/>
      <c r="U5" s="35"/>
      <c r="V5" s="35"/>
    </row>
    <row r="6" spans="1:20" s="5" customFormat="1" ht="15">
      <c r="A6" s="162" t="s">
        <v>173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</row>
    <row r="7" spans="1:22" s="5" customFormat="1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5" customFormat="1" ht="15">
      <c r="A8" s="35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87"/>
      <c r="N8" s="87"/>
      <c r="O8" s="87"/>
      <c r="P8" s="87"/>
      <c r="Q8" s="87"/>
      <c r="R8" s="87"/>
      <c r="S8" s="35"/>
      <c r="T8" s="35"/>
      <c r="U8" s="35"/>
      <c r="V8" s="35"/>
    </row>
    <row r="9" spans="1:22" s="5" customFormat="1" ht="101.25" customHeight="1">
      <c r="A9" s="37" t="s">
        <v>47</v>
      </c>
      <c r="B9" s="37" t="s">
        <v>85</v>
      </c>
      <c r="C9" s="27" t="s">
        <v>86</v>
      </c>
      <c r="D9" s="27" t="s">
        <v>87</v>
      </c>
      <c r="E9" s="150" t="s">
        <v>147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43" t="s">
        <v>88</v>
      </c>
      <c r="S9" s="143" t="s">
        <v>89</v>
      </c>
      <c r="T9" s="143" t="s">
        <v>146</v>
      </c>
      <c r="U9" s="143" t="s">
        <v>156</v>
      </c>
      <c r="V9" s="143" t="s">
        <v>157</v>
      </c>
    </row>
    <row r="10" spans="1:22" s="5" customFormat="1" ht="27" customHeight="1">
      <c r="A10" s="37"/>
      <c r="B10" s="69"/>
      <c r="C10" s="37"/>
      <c r="D10" s="37"/>
      <c r="E10" s="37" t="s">
        <v>90</v>
      </c>
      <c r="F10" s="37" t="s">
        <v>91</v>
      </c>
      <c r="G10" s="37" t="s">
        <v>92</v>
      </c>
      <c r="H10" s="37" t="s">
        <v>93</v>
      </c>
      <c r="I10" s="37" t="s">
        <v>94</v>
      </c>
      <c r="J10" s="37" t="s">
        <v>95</v>
      </c>
      <c r="K10" s="37" t="s">
        <v>96</v>
      </c>
      <c r="L10" s="37" t="s">
        <v>97</v>
      </c>
      <c r="M10" s="37" t="s">
        <v>98</v>
      </c>
      <c r="N10" s="37" t="s">
        <v>99</v>
      </c>
      <c r="O10" s="37" t="s">
        <v>100</v>
      </c>
      <c r="P10" s="37" t="s">
        <v>101</v>
      </c>
      <c r="Q10" s="37" t="s">
        <v>102</v>
      </c>
      <c r="R10" s="149"/>
      <c r="S10" s="149"/>
      <c r="T10" s="149"/>
      <c r="U10" s="149"/>
      <c r="V10" s="149"/>
    </row>
    <row r="11" spans="1:22" s="5" customFormat="1" ht="1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</row>
    <row r="12" spans="1:22" s="5" customFormat="1" ht="62.25">
      <c r="A12" s="21">
        <v>1</v>
      </c>
      <c r="B12" s="70" t="s">
        <v>103</v>
      </c>
      <c r="C12" s="122">
        <v>150000000</v>
      </c>
      <c r="D12" s="26">
        <v>0</v>
      </c>
      <c r="E12" s="122">
        <v>1515692.96</v>
      </c>
      <c r="F12" s="122">
        <v>1184986.12</v>
      </c>
      <c r="G12" s="122">
        <v>928070.55</v>
      </c>
      <c r="H12" s="122">
        <v>1027506.66</v>
      </c>
      <c r="I12" s="122">
        <v>994361.3</v>
      </c>
      <c r="J12" s="122">
        <v>1043254.61</v>
      </c>
      <c r="K12" s="122">
        <v>1356564.04</v>
      </c>
      <c r="L12" s="122">
        <v>1027506.66</v>
      </c>
      <c r="M12" s="122">
        <v>1027506.66</v>
      </c>
      <c r="N12" s="122">
        <v>994361.3</v>
      </c>
      <c r="O12" s="122">
        <v>1027506.66</v>
      </c>
      <c r="P12" s="122">
        <v>994361.3</v>
      </c>
      <c r="Q12" s="122">
        <f>SUM(E12:P12)</f>
        <v>13121678.820000002</v>
      </c>
      <c r="R12" s="122">
        <v>8286344.18</v>
      </c>
      <c r="S12" s="130"/>
      <c r="T12" s="122"/>
      <c r="U12" s="130"/>
      <c r="V12" s="122"/>
    </row>
    <row r="13" spans="1:22" s="5" customFormat="1" ht="30.75">
      <c r="A13" s="21">
        <v>2</v>
      </c>
      <c r="B13" s="70" t="s">
        <v>104</v>
      </c>
      <c r="C13" s="122">
        <v>60000000</v>
      </c>
      <c r="D13" s="26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28109.59</v>
      </c>
      <c r="P13" s="122">
        <v>0</v>
      </c>
      <c r="Q13" s="122">
        <f>SUM(E13:P13)</f>
        <v>28109.59</v>
      </c>
      <c r="R13" s="122">
        <v>60000</v>
      </c>
      <c r="S13" s="122">
        <v>60000</v>
      </c>
      <c r="T13" s="122">
        <v>58520.55</v>
      </c>
      <c r="U13" s="122">
        <v>43561.64</v>
      </c>
      <c r="V13" s="122">
        <v>15452.05</v>
      </c>
    </row>
    <row r="14" spans="1:22" s="5" customFormat="1" ht="30.75">
      <c r="A14" s="21">
        <v>3</v>
      </c>
      <c r="B14" s="70" t="s">
        <v>106</v>
      </c>
      <c r="C14" s="122"/>
      <c r="D14" s="26"/>
      <c r="E14" s="122"/>
      <c r="F14" s="122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22">
        <f>SUM(E14:P14)</f>
        <v>0</v>
      </c>
      <c r="R14" s="122"/>
      <c r="S14" s="122"/>
      <c r="T14" s="122"/>
      <c r="U14" s="122"/>
      <c r="V14" s="122"/>
    </row>
    <row r="15" spans="1:22" s="5" customFormat="1" ht="23.25" customHeight="1">
      <c r="A15" s="37"/>
      <c r="B15" s="69" t="s">
        <v>102</v>
      </c>
      <c r="C15" s="131">
        <f aca="true" t="shared" si="0" ref="C15:T15">SUM(C12:C13,C14)</f>
        <v>210000000</v>
      </c>
      <c r="D15" s="57">
        <f t="shared" si="0"/>
        <v>0</v>
      </c>
      <c r="E15" s="131">
        <f t="shared" si="0"/>
        <v>1515692.96</v>
      </c>
      <c r="F15" s="131">
        <f t="shared" si="0"/>
        <v>1184986.12</v>
      </c>
      <c r="G15" s="131">
        <f t="shared" si="0"/>
        <v>928070.55</v>
      </c>
      <c r="H15" s="131">
        <f t="shared" si="0"/>
        <v>1027506.66</v>
      </c>
      <c r="I15" s="131">
        <f t="shared" si="0"/>
        <v>994361.3</v>
      </c>
      <c r="J15" s="131">
        <f t="shared" si="0"/>
        <v>1043254.61</v>
      </c>
      <c r="K15" s="131">
        <f t="shared" si="0"/>
        <v>1356564.04</v>
      </c>
      <c r="L15" s="131">
        <f t="shared" si="0"/>
        <v>1027506.66</v>
      </c>
      <c r="M15" s="131">
        <f t="shared" si="0"/>
        <v>1027506.66</v>
      </c>
      <c r="N15" s="131">
        <f t="shared" si="0"/>
        <v>994361.3</v>
      </c>
      <c r="O15" s="131">
        <f t="shared" si="0"/>
        <v>1055616.25</v>
      </c>
      <c r="P15" s="131">
        <f t="shared" si="0"/>
        <v>994361.3</v>
      </c>
      <c r="Q15" s="131">
        <f t="shared" si="0"/>
        <v>13149788.410000002</v>
      </c>
      <c r="R15" s="131">
        <f t="shared" si="0"/>
        <v>8346344.18</v>
      </c>
      <c r="S15" s="131">
        <f t="shared" si="0"/>
        <v>60000</v>
      </c>
      <c r="T15" s="131">
        <f t="shared" si="0"/>
        <v>58520.55</v>
      </c>
      <c r="U15" s="131">
        <f>SUM(U12:U13,U14)</f>
        <v>43561.64</v>
      </c>
      <c r="V15" s="131">
        <f>SUM(V12:V13,V14)</f>
        <v>15452.05</v>
      </c>
    </row>
    <row r="16" spans="1:22" s="5" customFormat="1" ht="15">
      <c r="A16" s="9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35"/>
      <c r="T16" s="35"/>
      <c r="U16" s="35"/>
      <c r="V16" s="35"/>
    </row>
    <row r="17" spans="1:22" s="5" customFormat="1" ht="15">
      <c r="A17" s="9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35"/>
      <c r="T17" s="35"/>
      <c r="U17" s="35"/>
      <c r="V17" s="35"/>
    </row>
    <row r="18" spans="1:22" s="5" customFormat="1" ht="45" customHeight="1">
      <c r="A18" s="9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35"/>
      <c r="T18" s="35"/>
      <c r="U18" s="35"/>
      <c r="V18" s="35"/>
    </row>
    <row r="19" spans="1:22" s="5" customFormat="1" ht="94.5" customHeight="1">
      <c r="A19" s="37" t="s">
        <v>47</v>
      </c>
      <c r="B19" s="37" t="s">
        <v>85</v>
      </c>
      <c r="C19" s="27" t="s">
        <v>86</v>
      </c>
      <c r="D19" s="27" t="s">
        <v>87</v>
      </c>
      <c r="E19" s="150" t="s">
        <v>151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72"/>
      <c r="S19" s="35"/>
      <c r="T19" s="35"/>
      <c r="U19" s="35"/>
      <c r="V19" s="35"/>
    </row>
    <row r="20" spans="1:22" s="5" customFormat="1" ht="15">
      <c r="A20" s="37"/>
      <c r="B20" s="69"/>
      <c r="C20" s="37"/>
      <c r="D20" s="37"/>
      <c r="E20" s="37" t="s">
        <v>90</v>
      </c>
      <c r="F20" s="37" t="s">
        <v>91</v>
      </c>
      <c r="G20" s="37" t="s">
        <v>92</v>
      </c>
      <c r="H20" s="37" t="s">
        <v>93</v>
      </c>
      <c r="I20" s="37" t="s">
        <v>94</v>
      </c>
      <c r="J20" s="37" t="s">
        <v>95</v>
      </c>
      <c r="K20" s="37" t="s">
        <v>96</v>
      </c>
      <c r="L20" s="37" t="s">
        <v>97</v>
      </c>
      <c r="M20" s="37" t="s">
        <v>98</v>
      </c>
      <c r="N20" s="37" t="s">
        <v>99</v>
      </c>
      <c r="O20" s="37" t="s">
        <v>100</v>
      </c>
      <c r="P20" s="37" t="s">
        <v>101</v>
      </c>
      <c r="Q20" s="37" t="s">
        <v>102</v>
      </c>
      <c r="R20" s="72"/>
      <c r="S20" s="35"/>
      <c r="T20" s="35"/>
      <c r="U20" s="35"/>
      <c r="V20" s="35"/>
    </row>
    <row r="21" spans="1:22" s="5" customFormat="1" ht="15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60"/>
      <c r="S21" s="35"/>
      <c r="T21" s="35"/>
      <c r="U21" s="35"/>
      <c r="V21" s="35"/>
    </row>
    <row r="22" spans="1:22" s="5" customFormat="1" ht="47.25" customHeight="1">
      <c r="A22" s="21">
        <v>1</v>
      </c>
      <c r="B22" s="70" t="s">
        <v>103</v>
      </c>
      <c r="C22" s="122">
        <f aca="true" t="shared" si="1" ref="C22:D24">C12</f>
        <v>150000000</v>
      </c>
      <c r="D22" s="26">
        <f t="shared" si="1"/>
        <v>0</v>
      </c>
      <c r="E22" s="122">
        <v>1515692.96</v>
      </c>
      <c r="F22" s="122">
        <v>1184986.12</v>
      </c>
      <c r="G22" s="122">
        <v>928070.55</v>
      </c>
      <c r="H22" s="122">
        <v>1027506.66</v>
      </c>
      <c r="I22" s="122">
        <v>994361.3</v>
      </c>
      <c r="J22" s="122">
        <v>1043254.61</v>
      </c>
      <c r="K22" s="122">
        <v>1356564.04</v>
      </c>
      <c r="L22" s="122">
        <v>1027506.66</v>
      </c>
      <c r="M22" s="122">
        <v>1027506.66</v>
      </c>
      <c r="N22" s="122">
        <v>0</v>
      </c>
      <c r="O22" s="122">
        <v>0</v>
      </c>
      <c r="P22" s="122">
        <v>0</v>
      </c>
      <c r="Q22" s="122">
        <f>SUM(E22:P22)</f>
        <v>10105449.56</v>
      </c>
      <c r="R22" s="73"/>
      <c r="S22" s="35"/>
      <c r="T22" s="35"/>
      <c r="U22" s="35"/>
      <c r="V22" s="35"/>
    </row>
    <row r="23" spans="1:22" s="5" customFormat="1" ht="34.5" customHeight="1">
      <c r="A23" s="21">
        <v>2</v>
      </c>
      <c r="B23" s="70" t="s">
        <v>104</v>
      </c>
      <c r="C23" s="122">
        <f t="shared" si="1"/>
        <v>60000000</v>
      </c>
      <c r="D23" s="26">
        <f t="shared" si="1"/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f>SUM(E23:P23)</f>
        <v>0</v>
      </c>
      <c r="R23" s="73"/>
      <c r="S23" s="35"/>
      <c r="T23" s="35"/>
      <c r="U23" s="35"/>
      <c r="V23" s="35"/>
    </row>
    <row r="24" spans="1:22" s="5" customFormat="1" ht="30.75">
      <c r="A24" s="21">
        <v>3</v>
      </c>
      <c r="B24" s="70" t="s">
        <v>106</v>
      </c>
      <c r="C24" s="122">
        <f t="shared" si="1"/>
        <v>0</v>
      </c>
      <c r="D24" s="26">
        <f t="shared" si="1"/>
        <v>0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>
        <f>SUM(E24:P24)</f>
        <v>0</v>
      </c>
      <c r="R24" s="73"/>
      <c r="S24" s="35"/>
      <c r="T24" s="35"/>
      <c r="U24" s="35"/>
      <c r="V24" s="35"/>
    </row>
    <row r="25" spans="1:22" s="5" customFormat="1" ht="28.5" customHeight="1">
      <c r="A25" s="21"/>
      <c r="B25" s="69" t="s">
        <v>107</v>
      </c>
      <c r="C25" s="131">
        <f aca="true" t="shared" si="2" ref="C25:Q25">SUM(C22:C23,C24)</f>
        <v>210000000</v>
      </c>
      <c r="D25" s="57">
        <f t="shared" si="2"/>
        <v>0</v>
      </c>
      <c r="E25" s="131">
        <f t="shared" si="2"/>
        <v>1515692.96</v>
      </c>
      <c r="F25" s="131">
        <f t="shared" si="2"/>
        <v>1184986.12</v>
      </c>
      <c r="G25" s="131">
        <f t="shared" si="2"/>
        <v>928070.55</v>
      </c>
      <c r="H25" s="131">
        <f t="shared" si="2"/>
        <v>1027506.66</v>
      </c>
      <c r="I25" s="131">
        <f t="shared" si="2"/>
        <v>994361.3</v>
      </c>
      <c r="J25" s="131">
        <f t="shared" si="2"/>
        <v>1043254.61</v>
      </c>
      <c r="K25" s="131">
        <f t="shared" si="2"/>
        <v>1356564.04</v>
      </c>
      <c r="L25" s="131">
        <f t="shared" si="2"/>
        <v>1027506.66</v>
      </c>
      <c r="M25" s="131">
        <f t="shared" si="2"/>
        <v>1027506.66</v>
      </c>
      <c r="N25" s="131">
        <f t="shared" si="2"/>
        <v>0</v>
      </c>
      <c r="O25" s="131">
        <f t="shared" si="2"/>
        <v>0</v>
      </c>
      <c r="P25" s="131">
        <f t="shared" si="2"/>
        <v>0</v>
      </c>
      <c r="Q25" s="131">
        <f t="shared" si="2"/>
        <v>10105449.56</v>
      </c>
      <c r="R25" s="74"/>
      <c r="S25" s="35"/>
      <c r="T25" s="35"/>
      <c r="U25" s="35"/>
      <c r="V25" s="35"/>
    </row>
    <row r="26" spans="1:22" ht="14.25">
      <c r="A26" s="107"/>
      <c r="B26" s="106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/>
      <c r="T26"/>
      <c r="U26"/>
      <c r="V26"/>
    </row>
    <row r="27" spans="1:22" ht="14.25">
      <c r="A27" s="107"/>
      <c r="B27" s="106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/>
      <c r="T27"/>
      <c r="U27"/>
      <c r="V27"/>
    </row>
    <row r="28" spans="1:22" ht="14.25">
      <c r="A28" s="107"/>
      <c r="B28" s="106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/>
      <c r="T28"/>
      <c r="U28"/>
      <c r="V28"/>
    </row>
    <row r="29" spans="1:11" s="8" customFormat="1" ht="15">
      <c r="A29" s="111" t="s">
        <v>145</v>
      </c>
      <c r="B29" s="111"/>
      <c r="C29" s="111"/>
      <c r="D29" s="111"/>
      <c r="E29" s="111"/>
      <c r="G29" s="112"/>
      <c r="I29" s="113"/>
      <c r="J29" s="140" t="s">
        <v>165</v>
      </c>
      <c r="K29" s="140"/>
    </row>
    <row r="30" spans="1:9" s="8" customFormat="1" ht="15">
      <c r="A30" s="111"/>
      <c r="B30" s="111"/>
      <c r="C30" s="111"/>
      <c r="D30" s="111"/>
      <c r="E30" s="111"/>
      <c r="G30" s="112"/>
      <c r="I30" s="113"/>
    </row>
    <row r="31" spans="1:9" s="8" customFormat="1" ht="15">
      <c r="A31" s="111"/>
      <c r="B31" s="111"/>
      <c r="C31" s="111"/>
      <c r="D31" s="111"/>
      <c r="E31" s="111"/>
      <c r="G31" s="112"/>
      <c r="I31" s="113"/>
    </row>
    <row r="32" spans="1:11" s="8" customFormat="1" ht="15">
      <c r="A32" s="111" t="s">
        <v>132</v>
      </c>
      <c r="B32" s="111"/>
      <c r="C32" s="111"/>
      <c r="D32" s="111"/>
      <c r="E32" s="111"/>
      <c r="G32" s="112"/>
      <c r="I32" s="114"/>
      <c r="J32" s="135" t="s">
        <v>163</v>
      </c>
      <c r="K32" s="135"/>
    </row>
  </sheetData>
  <sheetProtection/>
  <mergeCells count="12">
    <mergeCell ref="A3:T3"/>
    <mergeCell ref="A4:T4"/>
    <mergeCell ref="A6:T6"/>
    <mergeCell ref="S9:S10"/>
    <mergeCell ref="T9:T10"/>
    <mergeCell ref="J29:K29"/>
    <mergeCell ref="J32:K32"/>
    <mergeCell ref="U9:U10"/>
    <mergeCell ref="V9:V10"/>
    <mergeCell ref="E19:Q19"/>
    <mergeCell ref="E9:Q9"/>
    <mergeCell ref="R9:R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80" zoomScaleNormal="80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9" sqref="J9"/>
    </sheetView>
  </sheetViews>
  <sheetFormatPr defaultColWidth="16.00390625" defaultRowHeight="15"/>
  <cols>
    <col min="1" max="1" width="10.57421875" style="8" customWidth="1"/>
    <col min="2" max="2" width="22.00390625" style="8" customWidth="1"/>
    <col min="3" max="3" width="22.140625" style="8" customWidth="1"/>
    <col min="4" max="4" width="14.00390625" style="8" customWidth="1"/>
    <col min="5" max="5" width="17.140625" style="8" customWidth="1"/>
    <col min="6" max="6" width="13.57421875" style="8" customWidth="1"/>
    <col min="7" max="7" width="19.140625" style="8" customWidth="1"/>
    <col min="8" max="8" width="17.7109375" style="8" customWidth="1"/>
    <col min="9" max="9" width="16.7109375" style="8" customWidth="1"/>
    <col min="10" max="10" width="15.57421875" style="8" customWidth="1"/>
    <col min="11" max="11" width="15.8515625" style="8" customWidth="1"/>
    <col min="12" max="12" width="21.57421875" style="8" customWidth="1"/>
    <col min="13" max="250" width="9.140625" style="8" customWidth="1"/>
    <col min="251" max="251" width="25.140625" style="8" customWidth="1"/>
    <col min="252" max="252" width="19.421875" style="8" customWidth="1"/>
    <col min="253" max="253" width="22.140625" style="8" customWidth="1"/>
    <col min="254" max="254" width="22.00390625" style="8" customWidth="1"/>
    <col min="255" max="255" width="22.140625" style="8" customWidth="1"/>
    <col min="256" max="16384" width="16.00390625" style="8" customWidth="1"/>
  </cols>
  <sheetData>
    <row r="1" ht="15">
      <c r="L1" s="42" t="s">
        <v>136</v>
      </c>
    </row>
    <row r="2" ht="15">
      <c r="L2" s="42"/>
    </row>
    <row r="3" spans="1:12" s="16" customFormat="1" ht="18.75" customHeight="1">
      <c r="A3" s="145" t="s">
        <v>135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16" customFormat="1" ht="32.25" customHeight="1">
      <c r="A4" s="134" t="s">
        <v>167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9"/>
    </row>
    <row r="5" spans="1:12" s="16" customFormat="1" ht="18">
      <c r="A5" s="18"/>
      <c r="B5" s="20"/>
      <c r="C5" s="18"/>
      <c r="D5" s="19"/>
      <c r="E5" s="19"/>
      <c r="F5" s="19"/>
      <c r="G5" s="19"/>
      <c r="H5" s="19"/>
      <c r="I5" s="19"/>
      <c r="J5" s="19"/>
      <c r="K5" s="19"/>
      <c r="L5" s="19"/>
    </row>
    <row r="6" spans="1:12" s="16" customFormat="1" ht="54.75" customHeight="1">
      <c r="A6" s="143" t="s">
        <v>32</v>
      </c>
      <c r="B6" s="143" t="s">
        <v>40</v>
      </c>
      <c r="C6" s="143" t="s">
        <v>33</v>
      </c>
      <c r="D6" s="143" t="s">
        <v>28</v>
      </c>
      <c r="E6" s="143" t="s">
        <v>41</v>
      </c>
      <c r="F6" s="143" t="s">
        <v>42</v>
      </c>
      <c r="G6" s="143" t="s">
        <v>29</v>
      </c>
      <c r="H6" s="143" t="s">
        <v>39</v>
      </c>
      <c r="I6" s="141" t="s">
        <v>34</v>
      </c>
      <c r="J6" s="142"/>
      <c r="K6" s="143" t="s">
        <v>37</v>
      </c>
      <c r="L6" s="143" t="s">
        <v>38</v>
      </c>
    </row>
    <row r="7" spans="1:12" s="16" customFormat="1" ht="78" customHeight="1">
      <c r="A7" s="144"/>
      <c r="B7" s="144"/>
      <c r="C7" s="144"/>
      <c r="D7" s="144"/>
      <c r="E7" s="144"/>
      <c r="F7" s="144"/>
      <c r="G7" s="144"/>
      <c r="H7" s="144"/>
      <c r="I7" s="27" t="s">
        <v>35</v>
      </c>
      <c r="J7" s="27" t="s">
        <v>36</v>
      </c>
      <c r="K7" s="144"/>
      <c r="L7" s="144"/>
    </row>
    <row r="8" spans="1:12" s="17" customFormat="1" ht="18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s="16" customFormat="1" ht="100.5" customHeight="1">
      <c r="A9" s="21">
        <v>1</v>
      </c>
      <c r="B9" s="22" t="s">
        <v>152</v>
      </c>
      <c r="C9" s="23" t="s">
        <v>31</v>
      </c>
      <c r="D9" s="23" t="s">
        <v>30</v>
      </c>
      <c r="E9" s="24">
        <v>44435</v>
      </c>
      <c r="F9" s="24">
        <v>45139</v>
      </c>
      <c r="G9" s="25">
        <v>150000000</v>
      </c>
      <c r="H9" s="120">
        <v>8.065375</v>
      </c>
      <c r="I9" s="25">
        <v>0</v>
      </c>
      <c r="J9" s="25">
        <v>12418467.68</v>
      </c>
      <c r="K9" s="26">
        <v>0</v>
      </c>
      <c r="L9" s="25">
        <v>150000000</v>
      </c>
    </row>
    <row r="10" spans="1:12" s="16" customFormat="1" ht="100.5" customHeight="1">
      <c r="A10" s="21">
        <v>2</v>
      </c>
      <c r="B10" s="22" t="s">
        <v>153</v>
      </c>
      <c r="C10" s="23" t="s">
        <v>31</v>
      </c>
      <c r="D10" s="23" t="s">
        <v>30</v>
      </c>
      <c r="E10" s="24">
        <v>44554</v>
      </c>
      <c r="F10" s="24">
        <v>44895</v>
      </c>
      <c r="G10" s="25">
        <v>60000000</v>
      </c>
      <c r="H10" s="120">
        <v>9.58</v>
      </c>
      <c r="I10" s="25">
        <v>120000000</v>
      </c>
      <c r="J10" s="25">
        <v>1039364.4</v>
      </c>
      <c r="K10" s="26">
        <v>0</v>
      </c>
      <c r="L10" s="25">
        <v>0</v>
      </c>
    </row>
    <row r="11" spans="1:12" s="16" customFormat="1" ht="18">
      <c r="A11" s="21" t="s">
        <v>7</v>
      </c>
      <c r="B11" s="22" t="s">
        <v>8</v>
      </c>
      <c r="C11" s="22" t="s">
        <v>8</v>
      </c>
      <c r="D11" s="22" t="s">
        <v>8</v>
      </c>
      <c r="E11" s="22" t="s">
        <v>8</v>
      </c>
      <c r="F11" s="22" t="s">
        <v>8</v>
      </c>
      <c r="G11" s="25">
        <f>SUM(G9:G10)</f>
        <v>210000000</v>
      </c>
      <c r="H11" s="25" t="s">
        <v>8</v>
      </c>
      <c r="I11" s="25">
        <f>SUM(I9:I10)</f>
        <v>120000000</v>
      </c>
      <c r="J11" s="25">
        <f>SUM(J9:J10)</f>
        <v>13457832.08</v>
      </c>
      <c r="K11" s="25">
        <f>SUM(K9:K9)</f>
        <v>0</v>
      </c>
      <c r="L11" s="25">
        <f>SUM(L9:L10)</f>
        <v>150000000</v>
      </c>
    </row>
    <row r="14" spans="1:10" ht="27.75" customHeight="1">
      <c r="A14" s="136" t="s">
        <v>145</v>
      </c>
      <c r="B14" s="136"/>
      <c r="C14" s="136"/>
      <c r="D14" s="111"/>
      <c r="E14" s="111"/>
      <c r="G14" s="112"/>
      <c r="I14" s="140" t="s">
        <v>162</v>
      </c>
      <c r="J14" s="140"/>
    </row>
    <row r="15" spans="1:9" ht="15">
      <c r="A15" s="111"/>
      <c r="B15" s="111"/>
      <c r="C15" s="111"/>
      <c r="D15" s="111"/>
      <c r="E15" s="111"/>
      <c r="G15" s="112"/>
      <c r="I15" s="113"/>
    </row>
    <row r="16" spans="1:9" ht="15">
      <c r="A16" s="111"/>
      <c r="B16" s="111"/>
      <c r="C16" s="111"/>
      <c r="D16" s="111"/>
      <c r="E16" s="111"/>
      <c r="G16" s="112"/>
      <c r="I16" s="113"/>
    </row>
    <row r="17" spans="1:10" ht="15">
      <c r="A17" s="111" t="s">
        <v>132</v>
      </c>
      <c r="B17" s="111"/>
      <c r="C17" s="111"/>
      <c r="D17" s="111"/>
      <c r="E17" s="111"/>
      <c r="G17" s="112"/>
      <c r="I17" s="135" t="s">
        <v>163</v>
      </c>
      <c r="J17" s="135"/>
    </row>
    <row r="18" spans="1:6" ht="14.25">
      <c r="A18" s="110"/>
      <c r="B18" s="110"/>
      <c r="C18" s="110"/>
      <c r="D18" s="110"/>
      <c r="E18" s="110"/>
      <c r="F18" s="110"/>
    </row>
  </sheetData>
  <sheetProtection/>
  <mergeCells count="16">
    <mergeCell ref="A3:L3"/>
    <mergeCell ref="F6:F7"/>
    <mergeCell ref="A4:K4"/>
    <mergeCell ref="A6:A7"/>
    <mergeCell ref="B6:B7"/>
    <mergeCell ref="C6:C7"/>
    <mergeCell ref="D6:D7"/>
    <mergeCell ref="E6:E7"/>
    <mergeCell ref="K6:K7"/>
    <mergeCell ref="L6:L7"/>
    <mergeCell ref="A14:C14"/>
    <mergeCell ref="I17:J17"/>
    <mergeCell ref="I14:J14"/>
    <mergeCell ref="I6:J6"/>
    <mergeCell ref="G6:G7"/>
    <mergeCell ref="H6:H7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9.7109375" defaultRowHeight="15"/>
  <cols>
    <col min="1" max="1" width="12.8515625" style="0" customWidth="1"/>
    <col min="2" max="2" width="28.7109375" style="0" customWidth="1"/>
    <col min="3" max="3" width="22.140625" style="0" customWidth="1"/>
    <col min="4" max="4" width="19.7109375" style="0" customWidth="1"/>
    <col min="5" max="5" width="26.140625" style="0" customWidth="1"/>
    <col min="6" max="6" width="18.421875" style="0" customWidth="1"/>
    <col min="7" max="7" width="21.140625" style="0" customWidth="1"/>
    <col min="8" max="8" width="25.8515625" style="0" customWidth="1"/>
    <col min="9" max="9" width="20.57421875" style="0" customWidth="1"/>
    <col min="10" max="10" width="20.7109375" style="0" customWidth="1"/>
    <col min="11" max="253" width="9.140625" style="0" customWidth="1"/>
    <col min="254" max="254" width="27.57421875" style="0" customWidth="1"/>
    <col min="255" max="255" width="22.8515625" style="0" customWidth="1"/>
  </cols>
  <sheetData>
    <row r="1" ht="15">
      <c r="J1" s="43" t="s">
        <v>46</v>
      </c>
    </row>
    <row r="2" spans="1:9" s="5" customFormat="1" ht="15">
      <c r="A2" s="134" t="s">
        <v>45</v>
      </c>
      <c r="B2" s="134"/>
      <c r="C2" s="134"/>
      <c r="D2" s="134"/>
      <c r="E2" s="134"/>
      <c r="F2" s="134"/>
      <c r="G2" s="134"/>
      <c r="H2" s="134"/>
      <c r="I2" s="134"/>
    </row>
    <row r="3" spans="1:10" s="5" customFormat="1" ht="15">
      <c r="A3" s="134" t="s">
        <v>167</v>
      </c>
      <c r="B3" s="134"/>
      <c r="C3" s="134"/>
      <c r="D3" s="134"/>
      <c r="E3" s="134"/>
      <c r="F3" s="134"/>
      <c r="G3" s="134"/>
      <c r="H3" s="134"/>
      <c r="I3" s="134"/>
      <c r="J3" s="36"/>
    </row>
    <row r="4" spans="1:10" s="5" customFormat="1" ht="19.5" customHeight="1">
      <c r="A4" s="35"/>
      <c r="B4" s="36"/>
      <c r="C4" s="35"/>
      <c r="D4" s="36"/>
      <c r="E4" s="36"/>
      <c r="F4" s="36"/>
      <c r="G4" s="36"/>
      <c r="H4" s="36"/>
      <c r="I4" s="36"/>
      <c r="J4" s="36"/>
    </row>
    <row r="5" spans="1:10" s="29" customFormat="1" ht="78">
      <c r="A5" s="37" t="s">
        <v>50</v>
      </c>
      <c r="B5" s="37" t="s">
        <v>51</v>
      </c>
      <c r="C5" s="37" t="s">
        <v>52</v>
      </c>
      <c r="D5" s="37" t="s">
        <v>49</v>
      </c>
      <c r="E5" s="37" t="s">
        <v>53</v>
      </c>
      <c r="F5" s="37" t="s">
        <v>48</v>
      </c>
      <c r="G5" s="37" t="s">
        <v>54</v>
      </c>
      <c r="H5" s="37" t="s">
        <v>55</v>
      </c>
      <c r="I5" s="37" t="s">
        <v>56</v>
      </c>
      <c r="J5" s="37" t="s">
        <v>57</v>
      </c>
    </row>
    <row r="6" spans="1:10" s="5" customFormat="1" ht="1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s="4" customFormat="1" ht="15">
      <c r="A7" s="38"/>
      <c r="B7" s="39"/>
      <c r="C7" s="39"/>
      <c r="D7" s="39"/>
      <c r="E7" s="39"/>
      <c r="F7" s="39"/>
      <c r="G7" s="39"/>
      <c r="H7" s="39"/>
      <c r="I7" s="40"/>
      <c r="J7" s="41"/>
    </row>
    <row r="8" spans="1:10" s="5" customFormat="1" ht="15">
      <c r="A8" s="11" t="s">
        <v>7</v>
      </c>
      <c r="B8" s="22" t="s">
        <v>8</v>
      </c>
      <c r="C8" s="22" t="s">
        <v>8</v>
      </c>
      <c r="D8" s="22" t="s">
        <v>8</v>
      </c>
      <c r="E8" s="22" t="s">
        <v>8</v>
      </c>
      <c r="F8" s="22" t="s">
        <v>8</v>
      </c>
      <c r="G8" s="22" t="s">
        <v>8</v>
      </c>
      <c r="H8" s="22" t="s">
        <v>8</v>
      </c>
      <c r="I8" s="24" t="s">
        <v>8</v>
      </c>
      <c r="J8" s="23" t="s">
        <v>8</v>
      </c>
    </row>
    <row r="12" spans="1:10" s="8" customFormat="1" ht="30.75" customHeight="1">
      <c r="A12" s="136" t="s">
        <v>145</v>
      </c>
      <c r="B12" s="136"/>
      <c r="C12" s="136"/>
      <c r="D12" s="111"/>
      <c r="E12" s="111"/>
      <c r="G12" s="112"/>
      <c r="I12" s="140" t="s">
        <v>162</v>
      </c>
      <c r="J12" s="140"/>
    </row>
    <row r="13" spans="1:9" s="8" customFormat="1" ht="15">
      <c r="A13" s="111"/>
      <c r="B13" s="111"/>
      <c r="C13" s="111"/>
      <c r="D13" s="111"/>
      <c r="E13" s="111"/>
      <c r="G13" s="112"/>
      <c r="I13" s="113"/>
    </row>
    <row r="14" spans="1:9" s="8" customFormat="1" ht="15">
      <c r="A14" s="111"/>
      <c r="B14" s="111"/>
      <c r="C14" s="111"/>
      <c r="D14" s="111"/>
      <c r="E14" s="111"/>
      <c r="G14" s="112"/>
      <c r="I14" s="113"/>
    </row>
    <row r="15" spans="1:10" s="8" customFormat="1" ht="15">
      <c r="A15" s="111" t="s">
        <v>132</v>
      </c>
      <c r="B15" s="111"/>
      <c r="C15" s="111"/>
      <c r="D15" s="111"/>
      <c r="E15" s="111"/>
      <c r="G15" s="112"/>
      <c r="I15" s="135" t="s">
        <v>163</v>
      </c>
      <c r="J15" s="135"/>
    </row>
  </sheetData>
  <sheetProtection/>
  <mergeCells count="5">
    <mergeCell ref="A2:I2"/>
    <mergeCell ref="A3:I3"/>
    <mergeCell ref="A12:C12"/>
    <mergeCell ref="I12:J12"/>
    <mergeCell ref="I15:J15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0" zoomScaleNormal="80"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"/>
    </sheetView>
  </sheetViews>
  <sheetFormatPr defaultColWidth="24.00390625" defaultRowHeight="15"/>
  <cols>
    <col min="1" max="1" width="10.57421875" style="8" customWidth="1"/>
    <col min="2" max="2" width="25.140625" style="8" customWidth="1"/>
    <col min="3" max="3" width="23.7109375" style="8" customWidth="1"/>
    <col min="4" max="4" width="21.140625" style="8" customWidth="1"/>
    <col min="5" max="5" width="20.7109375" style="8" customWidth="1"/>
    <col min="6" max="6" width="14.28125" style="8" customWidth="1"/>
    <col min="7" max="7" width="20.8515625" style="8" customWidth="1"/>
    <col min="8" max="8" width="12.140625" style="8" customWidth="1"/>
    <col min="9" max="9" width="20.7109375" style="8" customWidth="1"/>
    <col min="10" max="10" width="21.140625" style="8" customWidth="1"/>
    <col min="11" max="11" width="15.8515625" style="8" customWidth="1"/>
    <col min="12" max="12" width="22.8515625" style="8" customWidth="1"/>
    <col min="13" max="250" width="9.140625" style="8" customWidth="1"/>
    <col min="251" max="251" width="27.00390625" style="8" customWidth="1"/>
    <col min="252" max="252" width="25.140625" style="8" customWidth="1"/>
    <col min="253" max="253" width="19.7109375" style="8" customWidth="1"/>
    <col min="254" max="254" width="22.28125" style="8" customWidth="1"/>
    <col min="255" max="255" width="18.28125" style="8" customWidth="1"/>
    <col min="256" max="16384" width="24.00390625" style="8" customWidth="1"/>
  </cols>
  <sheetData>
    <row r="1" ht="15">
      <c r="L1" s="42" t="s">
        <v>138</v>
      </c>
    </row>
    <row r="2" ht="15">
      <c r="L2" s="42"/>
    </row>
    <row r="3" spans="1:11" s="7" customFormat="1" ht="35.25" customHeight="1">
      <c r="A3" s="146" t="s">
        <v>137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2" s="7" customFormat="1" ht="18" customHeight="1">
      <c r="A4" s="147" t="s">
        <v>167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9"/>
    </row>
    <row r="5" spans="1:12" s="7" customFormat="1" ht="1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9"/>
    </row>
    <row r="6" spans="1:12" s="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19"/>
    </row>
    <row r="7" spans="1:12" s="7" customFormat="1" ht="17.25" customHeight="1">
      <c r="A7" s="18"/>
      <c r="B7" s="44"/>
      <c r="C7" s="18"/>
      <c r="D7" s="19"/>
      <c r="E7" s="19"/>
      <c r="F7" s="19"/>
      <c r="G7" s="19"/>
      <c r="H7" s="19"/>
      <c r="I7" s="19"/>
      <c r="J7" s="19"/>
      <c r="K7" s="19"/>
      <c r="L7" s="19"/>
    </row>
    <row r="8" spans="1:12" s="7" customFormat="1" ht="38.25" customHeight="1">
      <c r="A8" s="143" t="s">
        <v>50</v>
      </c>
      <c r="B8" s="143" t="s">
        <v>61</v>
      </c>
      <c r="C8" s="143" t="s">
        <v>62</v>
      </c>
      <c r="D8" s="143" t="s">
        <v>63</v>
      </c>
      <c r="E8" s="143" t="s">
        <v>64</v>
      </c>
      <c r="F8" s="143" t="s">
        <v>59</v>
      </c>
      <c r="G8" s="143" t="s">
        <v>65</v>
      </c>
      <c r="H8" s="143" t="s">
        <v>60</v>
      </c>
      <c r="I8" s="141" t="s">
        <v>134</v>
      </c>
      <c r="J8" s="142"/>
      <c r="K8" s="143" t="s">
        <v>67</v>
      </c>
      <c r="L8" s="143" t="s">
        <v>68</v>
      </c>
    </row>
    <row r="9" spans="1:12" s="7" customFormat="1" ht="75.75" customHeight="1">
      <c r="A9" s="144"/>
      <c r="B9" s="144"/>
      <c r="C9" s="144"/>
      <c r="D9" s="144"/>
      <c r="E9" s="144"/>
      <c r="F9" s="144"/>
      <c r="G9" s="144"/>
      <c r="H9" s="144"/>
      <c r="I9" s="27" t="s">
        <v>66</v>
      </c>
      <c r="J9" s="27" t="s">
        <v>36</v>
      </c>
      <c r="K9" s="144"/>
      <c r="L9" s="144"/>
    </row>
    <row r="10" spans="1:12" s="7" customFormat="1" ht="1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7" customFormat="1" ht="54" customHeight="1">
      <c r="A11" s="15">
        <v>1</v>
      </c>
      <c r="B11" s="22" t="s">
        <v>154</v>
      </c>
      <c r="C11" s="22" t="s">
        <v>155</v>
      </c>
      <c r="D11" s="24">
        <v>44756</v>
      </c>
      <c r="E11" s="24">
        <v>46575</v>
      </c>
      <c r="F11" s="23" t="s">
        <v>30</v>
      </c>
      <c r="G11" s="26">
        <v>60000000</v>
      </c>
      <c r="H11" s="26">
        <v>0.1</v>
      </c>
      <c r="I11" s="26"/>
      <c r="J11" s="26"/>
      <c r="K11" s="45"/>
      <c r="L11" s="26">
        <v>60000000</v>
      </c>
    </row>
    <row r="12" spans="1:12" s="6" customFormat="1" ht="26.25" customHeight="1">
      <c r="A12" s="11" t="s">
        <v>7</v>
      </c>
      <c r="B12" s="22" t="s">
        <v>8</v>
      </c>
      <c r="C12" s="22" t="s">
        <v>8</v>
      </c>
      <c r="D12" s="22" t="s">
        <v>8</v>
      </c>
      <c r="E12" s="22" t="s">
        <v>8</v>
      </c>
      <c r="F12" s="23" t="s">
        <v>8</v>
      </c>
      <c r="G12" s="26">
        <f>SUM(G11:G11)</f>
        <v>60000000</v>
      </c>
      <c r="H12" s="26" t="s">
        <v>8</v>
      </c>
      <c r="I12" s="26">
        <f>SUM(I11:I11)</f>
        <v>0</v>
      </c>
      <c r="J12" s="26">
        <f>SUM(J11:J11)</f>
        <v>0</v>
      </c>
      <c r="K12" s="26">
        <f>SUM(K11:K11)</f>
        <v>0</v>
      </c>
      <c r="L12" s="26">
        <f>SUM(L11:L11)</f>
        <v>60000000</v>
      </c>
    </row>
    <row r="16" spans="1:9" ht="36" customHeight="1">
      <c r="A16" s="136" t="s">
        <v>145</v>
      </c>
      <c r="B16" s="136"/>
      <c r="C16" s="136"/>
      <c r="D16" s="111"/>
      <c r="E16" s="111"/>
      <c r="G16" s="112"/>
      <c r="H16" s="140" t="s">
        <v>162</v>
      </c>
      <c r="I16" s="140"/>
    </row>
    <row r="17" spans="1:9" ht="15">
      <c r="A17" s="111"/>
      <c r="B17" s="111"/>
      <c r="C17" s="111"/>
      <c r="D17" s="111"/>
      <c r="E17" s="111"/>
      <c r="G17" s="112"/>
      <c r="I17" s="113"/>
    </row>
    <row r="18" spans="1:9" ht="15">
      <c r="A18" s="111"/>
      <c r="B18" s="111"/>
      <c r="C18" s="111"/>
      <c r="D18" s="111"/>
      <c r="E18" s="111"/>
      <c r="G18" s="112"/>
      <c r="I18" s="113"/>
    </row>
    <row r="19" spans="1:9" ht="15">
      <c r="A19" s="111" t="s">
        <v>132</v>
      </c>
      <c r="B19" s="111"/>
      <c r="C19" s="111"/>
      <c r="D19" s="111"/>
      <c r="E19" s="111"/>
      <c r="G19" s="112"/>
      <c r="H19" s="135" t="s">
        <v>163</v>
      </c>
      <c r="I19" s="135"/>
    </row>
  </sheetData>
  <sheetProtection/>
  <mergeCells count="16">
    <mergeCell ref="A3:K3"/>
    <mergeCell ref="A4:K4"/>
    <mergeCell ref="K8:K9"/>
    <mergeCell ref="L8:L9"/>
    <mergeCell ref="I8:J8"/>
    <mergeCell ref="G8:G9"/>
    <mergeCell ref="H8:H9"/>
    <mergeCell ref="A8:A9"/>
    <mergeCell ref="B8:B9"/>
    <mergeCell ref="C8:C9"/>
    <mergeCell ref="D8:D9"/>
    <mergeCell ref="E8:E9"/>
    <mergeCell ref="F8:F9"/>
    <mergeCell ref="A16:C16"/>
    <mergeCell ref="H16:I16"/>
    <mergeCell ref="H19:I19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5"/>
  <cols>
    <col min="1" max="1" width="22.8515625" style="5" customWidth="1"/>
    <col min="2" max="7" width="20.7109375" style="5" customWidth="1"/>
  </cols>
  <sheetData>
    <row r="1" ht="15">
      <c r="G1" s="42" t="s">
        <v>139</v>
      </c>
    </row>
    <row r="2" ht="15">
      <c r="G2" s="59"/>
    </row>
    <row r="3" spans="1:7" ht="15">
      <c r="A3" s="134" t="s">
        <v>69</v>
      </c>
      <c r="B3" s="134"/>
      <c r="C3" s="134"/>
      <c r="D3" s="134"/>
      <c r="E3" s="134"/>
      <c r="F3" s="134"/>
      <c r="G3" s="134"/>
    </row>
    <row r="4" spans="1:7" s="49" customFormat="1" ht="15">
      <c r="A4" s="148" t="s">
        <v>166</v>
      </c>
      <c r="B4" s="148"/>
      <c r="C4" s="148"/>
      <c r="D4" s="148"/>
      <c r="E4" s="148"/>
      <c r="F4" s="148"/>
      <c r="G4" s="148"/>
    </row>
    <row r="5" spans="1:7" s="49" customFormat="1" ht="15">
      <c r="A5" s="60"/>
      <c r="B5" s="60"/>
      <c r="C5" s="60"/>
      <c r="D5" s="60"/>
      <c r="E5" s="60"/>
      <c r="F5" s="60"/>
      <c r="G5" s="60"/>
    </row>
    <row r="6" spans="1:7" s="49" customFormat="1" ht="15">
      <c r="A6" s="51"/>
      <c r="B6" s="52"/>
      <c r="C6" s="53"/>
      <c r="D6" s="53"/>
      <c r="E6" s="52"/>
      <c r="F6" s="53"/>
      <c r="G6" s="53"/>
    </row>
    <row r="7" spans="1:7" ht="47.25" customHeight="1">
      <c r="A7" s="143" t="s">
        <v>70</v>
      </c>
      <c r="B7" s="143" t="s">
        <v>174</v>
      </c>
      <c r="C7" s="37" t="s">
        <v>71</v>
      </c>
      <c r="D7" s="37" t="s">
        <v>72</v>
      </c>
      <c r="E7" s="143" t="s">
        <v>168</v>
      </c>
      <c r="F7" s="150" t="s">
        <v>73</v>
      </c>
      <c r="G7" s="150"/>
    </row>
    <row r="8" spans="1:7" ht="15">
      <c r="A8" s="149"/>
      <c r="B8" s="149"/>
      <c r="C8" s="151" t="s">
        <v>74</v>
      </c>
      <c r="D8" s="152"/>
      <c r="E8" s="149"/>
      <c r="F8" s="34" t="s">
        <v>75</v>
      </c>
      <c r="G8" s="34" t="s">
        <v>76</v>
      </c>
    </row>
    <row r="9" spans="1:7" ht="17.2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</row>
    <row r="10" spans="1:7" ht="81" customHeight="1">
      <c r="A10" s="55" t="s">
        <v>77</v>
      </c>
      <c r="B10" s="26">
        <v>210000000</v>
      </c>
      <c r="C10" s="26">
        <v>60000000</v>
      </c>
      <c r="D10" s="26">
        <v>120000000</v>
      </c>
      <c r="E10" s="26">
        <f>B10+C10-D10</f>
        <v>150000000</v>
      </c>
      <c r="F10" s="26">
        <v>10105449.56</v>
      </c>
      <c r="G10" s="26">
        <v>0</v>
      </c>
    </row>
    <row r="11" spans="1:7" ht="0.75" customHeight="1" hidden="1">
      <c r="A11" s="55" t="s">
        <v>78</v>
      </c>
      <c r="B11" s="26"/>
      <c r="C11" s="26"/>
      <c r="D11" s="26"/>
      <c r="E11" s="26">
        <f>B11+C11-D11</f>
        <v>0</v>
      </c>
      <c r="F11" s="26"/>
      <c r="G11" s="26"/>
    </row>
    <row r="12" spans="1:7" ht="30.75">
      <c r="A12" s="55" t="s">
        <v>79</v>
      </c>
      <c r="B12" s="26">
        <v>0</v>
      </c>
      <c r="C12" s="26">
        <v>60000000</v>
      </c>
      <c r="D12" s="26">
        <v>0</v>
      </c>
      <c r="E12" s="26">
        <f>B12+C12-D12</f>
        <v>60000000</v>
      </c>
      <c r="F12" s="26">
        <v>0</v>
      </c>
      <c r="G12" s="26">
        <v>0</v>
      </c>
    </row>
    <row r="13" spans="1:7" ht="15" hidden="1">
      <c r="A13" s="55" t="s">
        <v>78</v>
      </c>
      <c r="B13" s="26"/>
      <c r="C13" s="26"/>
      <c r="D13" s="26"/>
      <c r="E13" s="26"/>
      <c r="F13" s="26"/>
      <c r="G13" s="26"/>
    </row>
    <row r="14" spans="1:7" ht="30.75">
      <c r="A14" s="55" t="s">
        <v>80</v>
      </c>
      <c r="B14" s="26"/>
      <c r="C14" s="26"/>
      <c r="D14" s="26"/>
      <c r="E14" s="26"/>
      <c r="F14" s="26"/>
      <c r="G14" s="26">
        <v>0</v>
      </c>
    </row>
    <row r="15" spans="1:7" ht="1.5" customHeight="1" hidden="1">
      <c r="A15" s="55" t="s">
        <v>78</v>
      </c>
      <c r="B15" s="26"/>
      <c r="C15" s="26"/>
      <c r="D15" s="26"/>
      <c r="E15" s="26"/>
      <c r="F15" s="26"/>
      <c r="G15" s="26"/>
    </row>
    <row r="16" spans="1:7" ht="30.75">
      <c r="A16" s="55" t="s">
        <v>81</v>
      </c>
      <c r="B16" s="26"/>
      <c r="C16" s="26"/>
      <c r="D16" s="26"/>
      <c r="E16" s="26"/>
      <c r="F16" s="26"/>
      <c r="G16" s="26">
        <v>0</v>
      </c>
    </row>
    <row r="17" spans="1:7" ht="15" customHeight="1" hidden="1">
      <c r="A17" s="55" t="s">
        <v>78</v>
      </c>
      <c r="B17" s="26"/>
      <c r="C17" s="26"/>
      <c r="D17" s="26"/>
      <c r="E17" s="26"/>
      <c r="F17" s="26"/>
      <c r="G17" s="26"/>
    </row>
    <row r="18" spans="1:7" ht="30.75" customHeight="1">
      <c r="A18" s="56" t="s">
        <v>82</v>
      </c>
      <c r="B18" s="57">
        <f aca="true" t="shared" si="0" ref="B18:G18">B16+B14+B12+B10</f>
        <v>210000000</v>
      </c>
      <c r="C18" s="57">
        <f t="shared" si="0"/>
        <v>120000000</v>
      </c>
      <c r="D18" s="57">
        <f t="shared" si="0"/>
        <v>120000000</v>
      </c>
      <c r="E18" s="57">
        <f t="shared" si="0"/>
        <v>210000000</v>
      </c>
      <c r="F18" s="57">
        <f t="shared" si="0"/>
        <v>10105449.56</v>
      </c>
      <c r="G18" s="57">
        <f t="shared" si="0"/>
        <v>0</v>
      </c>
    </row>
    <row r="19" spans="1:7" ht="0.75" customHeight="1">
      <c r="A19" s="50" t="s">
        <v>78</v>
      </c>
      <c r="B19" s="33">
        <f aca="true" t="shared" si="1" ref="B19:G19">B11+B13+B15+B17</f>
        <v>0</v>
      </c>
      <c r="C19" s="33">
        <f t="shared" si="1"/>
        <v>0</v>
      </c>
      <c r="D19" s="33">
        <f t="shared" si="1"/>
        <v>0</v>
      </c>
      <c r="E19" s="33">
        <f t="shared" si="1"/>
        <v>0</v>
      </c>
      <c r="F19" s="33">
        <f t="shared" si="1"/>
        <v>0</v>
      </c>
      <c r="G19" s="33">
        <f t="shared" si="1"/>
        <v>0</v>
      </c>
    </row>
    <row r="23" spans="1:7" s="8" customFormat="1" ht="15">
      <c r="A23" s="111" t="s">
        <v>145</v>
      </c>
      <c r="B23" s="111"/>
      <c r="C23" s="111"/>
      <c r="D23" s="111"/>
      <c r="E23" s="111"/>
      <c r="G23" s="115" t="s">
        <v>131</v>
      </c>
    </row>
    <row r="24" spans="1:9" s="8" customFormat="1" ht="15">
      <c r="A24" s="111"/>
      <c r="B24" s="111"/>
      <c r="C24" s="111"/>
      <c r="D24" s="111"/>
      <c r="E24" s="111"/>
      <c r="G24" s="116"/>
      <c r="I24" s="113"/>
    </row>
    <row r="25" spans="1:9" s="8" customFormat="1" ht="15">
      <c r="A25" s="111"/>
      <c r="B25" s="111"/>
      <c r="C25" s="111"/>
      <c r="D25" s="111"/>
      <c r="E25" s="111"/>
      <c r="G25" s="116"/>
      <c r="I25" s="113"/>
    </row>
    <row r="26" spans="1:7" s="8" customFormat="1" ht="15">
      <c r="A26" s="111" t="s">
        <v>132</v>
      </c>
      <c r="B26" s="111"/>
      <c r="C26" s="111"/>
      <c r="D26" s="111"/>
      <c r="E26" s="111"/>
      <c r="G26" s="115" t="s">
        <v>133</v>
      </c>
    </row>
  </sheetData>
  <sheetProtection/>
  <mergeCells count="7">
    <mergeCell ref="A3:G3"/>
    <mergeCell ref="A4:G4"/>
    <mergeCell ref="A7:A8"/>
    <mergeCell ref="B7:B8"/>
    <mergeCell ref="E7:E8"/>
    <mergeCell ref="F7:G7"/>
    <mergeCell ref="C8:D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SheetLayoutView="85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9" sqref="Q9"/>
    </sheetView>
  </sheetViews>
  <sheetFormatPr defaultColWidth="20.57421875" defaultRowHeight="15"/>
  <cols>
    <col min="1" max="1" width="9.140625" style="1" customWidth="1"/>
    <col min="2" max="2" width="20.57421875" style="8" customWidth="1"/>
    <col min="3" max="3" width="20.28125" style="8" customWidth="1"/>
    <col min="4" max="4" width="11.28125" style="8" customWidth="1"/>
    <col min="5" max="5" width="15.28125" style="8" customWidth="1"/>
    <col min="6" max="6" width="15.421875" style="8" customWidth="1"/>
    <col min="7" max="7" width="9.140625" style="8" customWidth="1"/>
    <col min="8" max="8" width="8.00390625" style="8" customWidth="1"/>
    <col min="9" max="9" width="9.421875" style="8" customWidth="1"/>
    <col min="10" max="10" width="10.28125" style="8" customWidth="1"/>
    <col min="11" max="11" width="14.421875" style="8" customWidth="1"/>
    <col min="12" max="12" width="7.8515625" style="8" customWidth="1"/>
    <col min="13" max="13" width="8.28125" style="8" customWidth="1"/>
    <col min="14" max="14" width="6.7109375" style="8" customWidth="1"/>
    <col min="15" max="16" width="6.28125" style="8" customWidth="1"/>
    <col min="17" max="17" width="17.8515625" style="8" customWidth="1"/>
    <col min="18" max="18" width="15.00390625" style="8" customWidth="1"/>
    <col min="19" max="19" width="10.57421875" style="8" customWidth="1"/>
    <col min="20" max="20" width="15.140625" style="8" customWidth="1"/>
    <col min="21" max="21" width="17.7109375" style="8" customWidth="1"/>
    <col min="22" max="22" width="15.140625" style="8" customWidth="1"/>
    <col min="23" max="255" width="9.140625" style="8" customWidth="1"/>
    <col min="256" max="16384" width="20.57421875" style="8" customWidth="1"/>
  </cols>
  <sheetData>
    <row r="1" spans="1:22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53"/>
      <c r="T1" s="153"/>
      <c r="U1" s="153" t="s">
        <v>84</v>
      </c>
      <c r="V1" s="153"/>
    </row>
    <row r="2" spans="1:20" s="7" customFormat="1" ht="26.25" customHeight="1">
      <c r="A2" s="134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7" customFormat="1" ht="15.75" customHeight="1">
      <c r="A3" s="134" t="s">
        <v>140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s="7" customFormat="1" ht="18" customHeight="1">
      <c r="A4" s="154" t="s">
        <v>169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2" s="7" customFormat="1" ht="40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7" customFormat="1" ht="102.75" customHeight="1">
      <c r="A6" s="37" t="s">
        <v>47</v>
      </c>
      <c r="B6" s="69" t="s">
        <v>85</v>
      </c>
      <c r="C6" s="27" t="s">
        <v>86</v>
      </c>
      <c r="D6" s="27" t="s">
        <v>87</v>
      </c>
      <c r="E6" s="150" t="s">
        <v>147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 t="s">
        <v>88</v>
      </c>
      <c r="S6" s="150" t="s">
        <v>89</v>
      </c>
      <c r="T6" s="150" t="s">
        <v>146</v>
      </c>
      <c r="U6" s="150" t="s">
        <v>156</v>
      </c>
      <c r="V6" s="150" t="s">
        <v>157</v>
      </c>
    </row>
    <row r="7" spans="1:22" s="7" customFormat="1" ht="30.75" customHeight="1">
      <c r="A7" s="37"/>
      <c r="B7" s="69"/>
      <c r="C7" s="37"/>
      <c r="D7" s="37"/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7" t="s">
        <v>96</v>
      </c>
      <c r="L7" s="37" t="s">
        <v>97</v>
      </c>
      <c r="M7" s="37" t="s">
        <v>98</v>
      </c>
      <c r="N7" s="37" t="s">
        <v>99</v>
      </c>
      <c r="O7" s="37" t="s">
        <v>100</v>
      </c>
      <c r="P7" s="37" t="s">
        <v>101</v>
      </c>
      <c r="Q7" s="37" t="s">
        <v>102</v>
      </c>
      <c r="R7" s="150"/>
      <c r="S7" s="150"/>
      <c r="T7" s="150"/>
      <c r="U7" s="150"/>
      <c r="V7" s="150"/>
    </row>
    <row r="8" spans="1:22" s="7" customFormat="1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</row>
    <row r="9" spans="1:22" s="7" customFormat="1" ht="78">
      <c r="A9" s="21">
        <v>1</v>
      </c>
      <c r="B9" s="70" t="s">
        <v>103</v>
      </c>
      <c r="C9" s="26">
        <v>150000000</v>
      </c>
      <c r="D9" s="26">
        <v>0</v>
      </c>
      <c r="E9" s="26">
        <v>30000000</v>
      </c>
      <c r="F9" s="26">
        <v>30000000</v>
      </c>
      <c r="G9" s="26">
        <v>0</v>
      </c>
      <c r="H9" s="26">
        <v>0</v>
      </c>
      <c r="I9" s="26">
        <v>0</v>
      </c>
      <c r="J9" s="26">
        <v>0</v>
      </c>
      <c r="K9" s="26">
        <v>60000000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f>SUM(E9:P9)</f>
        <v>120000000</v>
      </c>
      <c r="R9" s="26">
        <v>150000000</v>
      </c>
      <c r="S9" s="26">
        <v>0</v>
      </c>
      <c r="T9" s="26">
        <v>0</v>
      </c>
      <c r="U9" s="26">
        <v>0</v>
      </c>
      <c r="V9" s="26">
        <v>0</v>
      </c>
    </row>
    <row r="10" spans="1:22" s="7" customFormat="1" ht="46.5">
      <c r="A10" s="21">
        <v>2</v>
      </c>
      <c r="B10" s="70" t="s">
        <v>104</v>
      </c>
      <c r="C10" s="26">
        <v>60000000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15000000</v>
      </c>
      <c r="U10" s="26">
        <v>15000000</v>
      </c>
      <c r="V10" s="26">
        <v>30000000</v>
      </c>
    </row>
    <row r="11" spans="1:22" s="7" customFormat="1" ht="30.75">
      <c r="A11" s="21">
        <v>3</v>
      </c>
      <c r="B11" s="70" t="s">
        <v>105</v>
      </c>
      <c r="C11" s="26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>SUM(E11:P11)</f>
        <v>0</v>
      </c>
      <c r="R11" s="26"/>
      <c r="S11" s="26"/>
      <c r="T11" s="26"/>
      <c r="U11" s="26"/>
      <c r="V11" s="26"/>
    </row>
    <row r="12" spans="1:22" s="7" customFormat="1" ht="30.75">
      <c r="A12" s="21">
        <v>4</v>
      </c>
      <c r="B12" s="70" t="s">
        <v>106</v>
      </c>
      <c r="C12" s="26"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>SUM(E12:P12)</f>
        <v>0</v>
      </c>
      <c r="R12" s="26"/>
      <c r="S12" s="26"/>
      <c r="T12" s="26"/>
      <c r="U12" s="26"/>
      <c r="V12" s="26"/>
    </row>
    <row r="13" spans="1:22" s="7" customFormat="1" ht="26.25" customHeight="1">
      <c r="A13" s="37"/>
      <c r="B13" s="69" t="s">
        <v>102</v>
      </c>
      <c r="C13" s="57">
        <f aca="true" t="shared" si="0" ref="C13:T13">SUM(C9:C12)</f>
        <v>210000000</v>
      </c>
      <c r="D13" s="57">
        <f t="shared" si="0"/>
        <v>0</v>
      </c>
      <c r="E13" s="57">
        <f t="shared" si="0"/>
        <v>30000000</v>
      </c>
      <c r="F13" s="57">
        <f t="shared" si="0"/>
        <v>30000000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60000000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120000000</v>
      </c>
      <c r="R13" s="57">
        <f t="shared" si="0"/>
        <v>150000000</v>
      </c>
      <c r="S13" s="57">
        <f t="shared" si="0"/>
        <v>0</v>
      </c>
      <c r="T13" s="57">
        <f t="shared" si="0"/>
        <v>15000000</v>
      </c>
      <c r="U13" s="57">
        <f>SUM(U9:U12)</f>
        <v>15000000</v>
      </c>
      <c r="V13" s="57">
        <f>SUM(V9:V12)</f>
        <v>30000000</v>
      </c>
    </row>
    <row r="14" spans="1:22" s="7" customFormat="1" ht="1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18"/>
      <c r="T14" s="18"/>
      <c r="U14" s="18"/>
      <c r="V14" s="18"/>
    </row>
    <row r="15" spans="1:22" s="7" customFormat="1" ht="24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8"/>
      <c r="T15" s="18"/>
      <c r="U15" s="18"/>
      <c r="V15" s="18"/>
    </row>
    <row r="16" spans="1:22" s="7" customFormat="1" ht="91.5" customHeight="1">
      <c r="A16" s="37" t="s">
        <v>47</v>
      </c>
      <c r="B16" s="69" t="s">
        <v>85</v>
      </c>
      <c r="C16" s="27" t="s">
        <v>86</v>
      </c>
      <c r="D16" s="27" t="s">
        <v>87</v>
      </c>
      <c r="E16" s="150" t="s">
        <v>148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72"/>
      <c r="S16" s="18"/>
      <c r="T16" s="18"/>
      <c r="U16" s="18"/>
      <c r="V16" s="18"/>
    </row>
    <row r="17" spans="1:22" s="7" customFormat="1" ht="39" customHeight="1">
      <c r="A17" s="37"/>
      <c r="B17" s="69"/>
      <c r="C17" s="37"/>
      <c r="D17" s="37"/>
      <c r="E17" s="37" t="s">
        <v>90</v>
      </c>
      <c r="F17" s="37" t="s">
        <v>91</v>
      </c>
      <c r="G17" s="37" t="s">
        <v>92</v>
      </c>
      <c r="H17" s="37" t="s">
        <v>93</v>
      </c>
      <c r="I17" s="37" t="s">
        <v>94</v>
      </c>
      <c r="J17" s="37" t="s">
        <v>95</v>
      </c>
      <c r="K17" s="37" t="s">
        <v>96</v>
      </c>
      <c r="L17" s="37" t="s">
        <v>97</v>
      </c>
      <c r="M17" s="37" t="s">
        <v>98</v>
      </c>
      <c r="N17" s="37" t="s">
        <v>99</v>
      </c>
      <c r="O17" s="37" t="s">
        <v>100</v>
      </c>
      <c r="P17" s="37" t="s">
        <v>101</v>
      </c>
      <c r="Q17" s="37" t="s">
        <v>102</v>
      </c>
      <c r="R17" s="72"/>
      <c r="S17" s="18"/>
      <c r="T17" s="18"/>
      <c r="U17" s="18"/>
      <c r="V17" s="18"/>
    </row>
    <row r="18" spans="1:22" s="7" customFormat="1" ht="15">
      <c r="A18" s="21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60"/>
      <c r="S18" s="18"/>
      <c r="T18" s="18"/>
      <c r="U18" s="18"/>
      <c r="V18" s="18"/>
    </row>
    <row r="19" spans="1:22" s="7" customFormat="1" ht="78">
      <c r="A19" s="21">
        <v>1</v>
      </c>
      <c r="B19" s="70" t="s">
        <v>103</v>
      </c>
      <c r="C19" s="26">
        <f aca="true" t="shared" si="1" ref="C19:D22">C9</f>
        <v>150000000</v>
      </c>
      <c r="D19" s="26">
        <f t="shared" si="1"/>
        <v>0</v>
      </c>
      <c r="E19" s="26">
        <v>30000000</v>
      </c>
      <c r="F19" s="26">
        <v>30000000</v>
      </c>
      <c r="G19" s="26">
        <v>0</v>
      </c>
      <c r="H19" s="26">
        <v>0</v>
      </c>
      <c r="I19" s="26">
        <v>0</v>
      </c>
      <c r="J19" s="26">
        <v>0</v>
      </c>
      <c r="K19" s="26">
        <v>60000000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f>SUM(E19:P19)</f>
        <v>120000000</v>
      </c>
      <c r="R19" s="73"/>
      <c r="S19" s="18"/>
      <c r="T19" s="18"/>
      <c r="U19" s="18"/>
      <c r="V19" s="18"/>
    </row>
    <row r="20" spans="1:22" s="7" customFormat="1" ht="46.5">
      <c r="A20" s="21">
        <v>2</v>
      </c>
      <c r="B20" s="70" t="s">
        <v>104</v>
      </c>
      <c r="C20" s="26">
        <f t="shared" si="1"/>
        <v>60000000</v>
      </c>
      <c r="D20" s="26">
        <f t="shared" si="1"/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f>SUM(E20:P20)</f>
        <v>0</v>
      </c>
      <c r="R20" s="73"/>
      <c r="S20" s="18"/>
      <c r="T20" s="18"/>
      <c r="U20" s="18"/>
      <c r="V20" s="18"/>
    </row>
    <row r="21" spans="1:22" s="7" customFormat="1" ht="30.75">
      <c r="A21" s="21">
        <v>3</v>
      </c>
      <c r="B21" s="70" t="s">
        <v>105</v>
      </c>
      <c r="C21" s="26">
        <f t="shared" si="1"/>
        <v>0</v>
      </c>
      <c r="D21" s="26">
        <f t="shared" si="1"/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f>SUM(E21:P21)</f>
        <v>0</v>
      </c>
      <c r="R21" s="73"/>
      <c r="S21" s="18"/>
      <c r="T21" s="18"/>
      <c r="U21" s="18"/>
      <c r="V21" s="18"/>
    </row>
    <row r="22" spans="1:22" s="7" customFormat="1" ht="30.75">
      <c r="A22" s="21">
        <v>4</v>
      </c>
      <c r="B22" s="70" t="s">
        <v>106</v>
      </c>
      <c r="C22" s="26">
        <f t="shared" si="1"/>
        <v>0</v>
      </c>
      <c r="D22" s="26">
        <f t="shared" si="1"/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f>SUM(E22:P22)</f>
        <v>0</v>
      </c>
      <c r="R22" s="73"/>
      <c r="S22" s="18"/>
      <c r="T22" s="18"/>
      <c r="U22" s="18"/>
      <c r="V22" s="18"/>
    </row>
    <row r="23" spans="1:22" s="7" customFormat="1" ht="23.25" customHeight="1">
      <c r="A23" s="21"/>
      <c r="B23" s="69" t="s">
        <v>107</v>
      </c>
      <c r="C23" s="57">
        <f aca="true" t="shared" si="2" ref="C23:Q23">SUM(C19:C22)</f>
        <v>210000000</v>
      </c>
      <c r="D23" s="57">
        <f t="shared" si="2"/>
        <v>0</v>
      </c>
      <c r="E23" s="57">
        <f t="shared" si="2"/>
        <v>30000000</v>
      </c>
      <c r="F23" s="57">
        <f t="shared" si="2"/>
        <v>30000000</v>
      </c>
      <c r="G23" s="57">
        <f t="shared" si="2"/>
        <v>0</v>
      </c>
      <c r="H23" s="57">
        <f t="shared" si="2"/>
        <v>0</v>
      </c>
      <c r="I23" s="57">
        <f t="shared" si="2"/>
        <v>0</v>
      </c>
      <c r="J23" s="57">
        <f t="shared" si="2"/>
        <v>0</v>
      </c>
      <c r="K23" s="57">
        <f t="shared" si="2"/>
        <v>60000000</v>
      </c>
      <c r="L23" s="57">
        <f t="shared" si="2"/>
        <v>0</v>
      </c>
      <c r="M23" s="57">
        <f t="shared" si="2"/>
        <v>0</v>
      </c>
      <c r="N23" s="57">
        <f t="shared" si="2"/>
        <v>0</v>
      </c>
      <c r="O23" s="57">
        <f t="shared" si="2"/>
        <v>0</v>
      </c>
      <c r="P23" s="57">
        <f t="shared" si="2"/>
        <v>0</v>
      </c>
      <c r="Q23" s="57">
        <f t="shared" si="2"/>
        <v>120000000</v>
      </c>
      <c r="R23" s="74"/>
      <c r="S23" s="18"/>
      <c r="T23" s="18"/>
      <c r="U23" s="18"/>
      <c r="V23" s="18"/>
    </row>
    <row r="26" spans="1:14" ht="15">
      <c r="A26" s="111" t="s">
        <v>145</v>
      </c>
      <c r="B26" s="111"/>
      <c r="C26" s="111"/>
      <c r="D26" s="111"/>
      <c r="E26" s="111"/>
      <c r="G26" s="112"/>
      <c r="I26" s="113"/>
      <c r="L26" s="140" t="s">
        <v>131</v>
      </c>
      <c r="M26" s="140"/>
      <c r="N26" s="140"/>
    </row>
    <row r="27" spans="1:9" ht="15">
      <c r="A27" s="111"/>
      <c r="B27" s="111"/>
      <c r="C27" s="111"/>
      <c r="D27" s="111"/>
      <c r="E27" s="111"/>
      <c r="G27" s="112"/>
      <c r="I27" s="113"/>
    </row>
    <row r="28" spans="1:14" ht="15">
      <c r="A28" s="111" t="s">
        <v>132</v>
      </c>
      <c r="B28" s="111"/>
      <c r="C28" s="111"/>
      <c r="D28" s="111"/>
      <c r="E28" s="111"/>
      <c r="G28" s="112"/>
      <c r="I28" s="114"/>
      <c r="L28" s="135" t="s">
        <v>164</v>
      </c>
      <c r="M28" s="135"/>
      <c r="N28" s="135"/>
    </row>
  </sheetData>
  <sheetProtection/>
  <mergeCells count="14">
    <mergeCell ref="E6:Q6"/>
    <mergeCell ref="R6:R7"/>
    <mergeCell ref="S6:S7"/>
    <mergeCell ref="T6:T7"/>
    <mergeCell ref="L26:N26"/>
    <mergeCell ref="L28:N28"/>
    <mergeCell ref="U1:V1"/>
    <mergeCell ref="U6:U7"/>
    <mergeCell ref="V6:V7"/>
    <mergeCell ref="S1:T1"/>
    <mergeCell ref="E16:Q16"/>
    <mergeCell ref="A2:T2"/>
    <mergeCell ref="A3:T3"/>
    <mergeCell ref="A4:T4"/>
  </mergeCells>
  <printOptions/>
  <pageMargins left="0.5118110236220472" right="0.5118110236220472" top="0.9448818897637796" bottom="0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="60" zoomScaleNormal="60" zoomScaleSheetLayoutView="90" zoomScalePageLayoutView="0" workbookViewId="0" topLeftCell="A1">
      <pane xSplit="1" ySplit="11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5" sqref="J25"/>
    </sheetView>
  </sheetViews>
  <sheetFormatPr defaultColWidth="32.8515625" defaultRowHeight="15"/>
  <cols>
    <col min="1" max="1" width="11.421875" style="83" customWidth="1"/>
    <col min="2" max="2" width="18.140625" style="83" customWidth="1"/>
    <col min="3" max="3" width="19.00390625" style="83" customWidth="1"/>
    <col min="4" max="4" width="24.7109375" style="83" customWidth="1"/>
    <col min="5" max="5" width="16.28125" style="83" customWidth="1"/>
    <col min="6" max="6" width="15.8515625" style="83" customWidth="1"/>
    <col min="7" max="7" width="9.140625" style="83" customWidth="1"/>
    <col min="8" max="8" width="11.7109375" style="83" customWidth="1"/>
    <col min="9" max="9" width="15.28125" style="83" customWidth="1"/>
    <col min="10" max="10" width="15.7109375" style="83" customWidth="1"/>
    <col min="11" max="11" width="5.00390625" style="83" customWidth="1"/>
    <col min="12" max="12" width="5.140625" style="83" customWidth="1"/>
    <col min="13" max="14" width="5.7109375" style="83" customWidth="1"/>
    <col min="15" max="15" width="14.8515625" style="83" customWidth="1"/>
    <col min="16" max="16" width="5.28125" style="83" customWidth="1"/>
    <col min="17" max="17" width="6.57421875" style="83" customWidth="1"/>
    <col min="18" max="18" width="6.140625" style="83" customWidth="1"/>
    <col min="19" max="19" width="5.8515625" style="83" customWidth="1"/>
    <col min="20" max="20" width="6.28125" style="83" customWidth="1"/>
    <col min="21" max="21" width="15.421875" style="83" customWidth="1"/>
    <col min="22" max="22" width="15.7109375" style="83" customWidth="1"/>
    <col min="23" max="23" width="8.8515625" style="83" customWidth="1"/>
    <col min="24" max="24" width="7.7109375" style="83" customWidth="1"/>
    <col min="25" max="253" width="9.140625" style="0" customWidth="1"/>
    <col min="254" max="254" width="26.28125" style="0" customWidth="1"/>
    <col min="255" max="255" width="11.421875" style="0" customWidth="1"/>
  </cols>
  <sheetData>
    <row r="1" spans="1:24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85" t="s">
        <v>109</v>
      </c>
    </row>
    <row r="3" spans="1:24" s="5" customFormat="1" ht="15">
      <c r="A3" s="156" t="s">
        <v>108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1:24" s="5" customFormat="1" ht="15">
      <c r="A4" s="156" t="s">
        <v>110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4" s="5" customFormat="1" ht="15.75" customHeight="1">
      <c r="A5" s="157" t="s">
        <v>170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1:24" s="5" customFormat="1" ht="15">
      <c r="A6" s="86"/>
      <c r="B6" s="3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9"/>
      <c r="O6" s="87"/>
      <c r="P6" s="87"/>
      <c r="Q6" s="87"/>
      <c r="R6" s="87"/>
      <c r="S6" s="87"/>
      <c r="T6" s="87"/>
      <c r="U6" s="20"/>
      <c r="V6" s="20"/>
      <c r="W6" s="35"/>
      <c r="X6" s="35"/>
    </row>
    <row r="7" spans="1:24" s="5" customFormat="1" ht="15">
      <c r="A7" s="86"/>
      <c r="B7" s="3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9"/>
      <c r="O7" s="87"/>
      <c r="P7" s="87"/>
      <c r="Q7" s="87"/>
      <c r="R7" s="87"/>
      <c r="S7" s="87"/>
      <c r="T7" s="87"/>
      <c r="U7" s="20"/>
      <c r="V7" s="20"/>
      <c r="W7" s="35"/>
      <c r="X7" s="35"/>
    </row>
    <row r="8" spans="1:24" s="5" customFormat="1" ht="15">
      <c r="A8" s="35"/>
      <c r="B8" s="35"/>
      <c r="C8" s="35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  <c r="O8" s="87"/>
      <c r="P8" s="87"/>
      <c r="Q8" s="87"/>
      <c r="R8" s="87"/>
      <c r="S8" s="87"/>
      <c r="T8" s="87"/>
      <c r="U8" s="20"/>
      <c r="V8" s="20"/>
      <c r="W8" s="35"/>
      <c r="X8" s="35"/>
    </row>
    <row r="9" spans="1:24" s="5" customFormat="1" ht="15.75" customHeight="1">
      <c r="A9" s="150" t="s">
        <v>111</v>
      </c>
      <c r="B9" s="150" t="s">
        <v>112</v>
      </c>
      <c r="C9" s="150" t="s">
        <v>58</v>
      </c>
      <c r="D9" s="150" t="s">
        <v>113</v>
      </c>
      <c r="E9" s="150" t="s">
        <v>114</v>
      </c>
      <c r="F9" s="150" t="s">
        <v>115</v>
      </c>
      <c r="G9" s="150" t="s">
        <v>116</v>
      </c>
      <c r="H9" s="150" t="s">
        <v>117</v>
      </c>
      <c r="I9" s="155" t="s">
        <v>149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0">
        <v>2023</v>
      </c>
      <c r="W9" s="150">
        <v>2024</v>
      </c>
      <c r="X9" s="150">
        <v>2025</v>
      </c>
    </row>
    <row r="10" spans="1:24" s="5" customFormat="1" ht="87" customHeight="1">
      <c r="A10" s="150"/>
      <c r="B10" s="150"/>
      <c r="C10" s="150"/>
      <c r="D10" s="150"/>
      <c r="E10" s="150"/>
      <c r="F10" s="150"/>
      <c r="G10" s="150"/>
      <c r="H10" s="150"/>
      <c r="I10" s="37" t="s">
        <v>90</v>
      </c>
      <c r="J10" s="37" t="s">
        <v>91</v>
      </c>
      <c r="K10" s="37" t="s">
        <v>92</v>
      </c>
      <c r="L10" s="37" t="s">
        <v>93</v>
      </c>
      <c r="M10" s="37" t="s">
        <v>94</v>
      </c>
      <c r="N10" s="37" t="s">
        <v>95</v>
      </c>
      <c r="O10" s="37" t="s">
        <v>96</v>
      </c>
      <c r="P10" s="37" t="s">
        <v>97</v>
      </c>
      <c r="Q10" s="37" t="s">
        <v>98</v>
      </c>
      <c r="R10" s="37" t="s">
        <v>99</v>
      </c>
      <c r="S10" s="37" t="s">
        <v>100</v>
      </c>
      <c r="T10" s="37" t="s">
        <v>101</v>
      </c>
      <c r="U10" s="88" t="s">
        <v>118</v>
      </c>
      <c r="V10" s="150"/>
      <c r="W10" s="150"/>
      <c r="X10" s="150"/>
    </row>
    <row r="11" spans="1:24" s="5" customFormat="1" ht="1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21">
        <v>24</v>
      </c>
    </row>
    <row r="12" spans="1:24" s="5" customFormat="1" ht="258" customHeight="1">
      <c r="A12" s="89">
        <v>1</v>
      </c>
      <c r="B12" s="22" t="s">
        <v>141</v>
      </c>
      <c r="C12" s="22" t="s">
        <v>31</v>
      </c>
      <c r="D12" s="22" t="s">
        <v>142</v>
      </c>
      <c r="E12" s="26">
        <v>150000000</v>
      </c>
      <c r="F12" s="26">
        <v>150000000</v>
      </c>
      <c r="G12" s="26">
        <v>0</v>
      </c>
      <c r="H12" s="24">
        <v>45139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SUM(I12:T12)</f>
        <v>0</v>
      </c>
      <c r="V12" s="26">
        <v>150000000</v>
      </c>
      <c r="W12" s="26"/>
      <c r="X12" s="26"/>
    </row>
    <row r="13" spans="1:24" s="5" customFormat="1" ht="258" customHeight="1">
      <c r="A13" s="89">
        <v>2</v>
      </c>
      <c r="B13" s="22" t="s">
        <v>143</v>
      </c>
      <c r="C13" s="22" t="s">
        <v>31</v>
      </c>
      <c r="D13" s="22" t="s">
        <v>144</v>
      </c>
      <c r="E13" s="26">
        <v>60000000</v>
      </c>
      <c r="F13" s="26">
        <v>0</v>
      </c>
      <c r="G13" s="26">
        <v>0</v>
      </c>
      <c r="H13" s="24">
        <v>44895</v>
      </c>
      <c r="I13" s="26">
        <v>30000000</v>
      </c>
      <c r="J13" s="26">
        <v>30000000</v>
      </c>
      <c r="K13" s="26">
        <v>0</v>
      </c>
      <c r="L13" s="26">
        <v>0</v>
      </c>
      <c r="M13" s="26">
        <v>0</v>
      </c>
      <c r="N13" s="26">
        <v>0</v>
      </c>
      <c r="O13" s="26">
        <v>60000000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SUM(I13:T13)</f>
        <v>120000000</v>
      </c>
      <c r="V13" s="26">
        <v>0</v>
      </c>
      <c r="W13" s="26"/>
      <c r="X13" s="26"/>
    </row>
    <row r="14" spans="1:24" s="5" customFormat="1" ht="24" customHeight="1">
      <c r="A14" s="90" t="s">
        <v>8</v>
      </c>
      <c r="B14" s="90" t="s">
        <v>8</v>
      </c>
      <c r="C14" s="90" t="s">
        <v>8</v>
      </c>
      <c r="D14" s="90" t="s">
        <v>8</v>
      </c>
      <c r="E14" s="91">
        <f>SUM(E12:E13)</f>
        <v>210000000</v>
      </c>
      <c r="F14" s="91">
        <f>SUM(F12:F13)</f>
        <v>150000000</v>
      </c>
      <c r="G14" s="91">
        <f>SUM(G12:G12)</f>
        <v>0</v>
      </c>
      <c r="H14" s="91"/>
      <c r="I14" s="91">
        <f aca="true" t="shared" si="0" ref="I14:X14">SUM(I12:I13)</f>
        <v>30000000</v>
      </c>
      <c r="J14" s="91">
        <f t="shared" si="0"/>
        <v>30000000</v>
      </c>
      <c r="K14" s="91">
        <f t="shared" si="0"/>
        <v>0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1">
        <f t="shared" si="0"/>
        <v>60000000</v>
      </c>
      <c r="P14" s="91">
        <f t="shared" si="0"/>
        <v>0</v>
      </c>
      <c r="Q14" s="91">
        <f t="shared" si="0"/>
        <v>0</v>
      </c>
      <c r="R14" s="91">
        <f t="shared" si="0"/>
        <v>0</v>
      </c>
      <c r="S14" s="91">
        <f t="shared" si="0"/>
        <v>0</v>
      </c>
      <c r="T14" s="91">
        <f t="shared" si="0"/>
        <v>0</v>
      </c>
      <c r="U14" s="91">
        <f t="shared" si="0"/>
        <v>120000000</v>
      </c>
      <c r="V14" s="91">
        <f t="shared" si="0"/>
        <v>150000000</v>
      </c>
      <c r="W14" s="91">
        <f t="shared" si="0"/>
        <v>0</v>
      </c>
      <c r="X14" s="91">
        <f t="shared" si="0"/>
        <v>0</v>
      </c>
    </row>
    <row r="15" spans="1:24" s="4" customFormat="1" ht="15">
      <c r="A15" s="92"/>
      <c r="B15" s="92"/>
      <c r="C15" s="92"/>
      <c r="D15" s="92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s="4" customFormat="1" ht="38.25" customHeight="1">
      <c r="A16" s="92"/>
      <c r="B16" s="92"/>
      <c r="C16" s="92"/>
      <c r="D16" s="92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s="4" customFormat="1" ht="36" customHeight="1">
      <c r="A17" s="92"/>
      <c r="B17" s="92"/>
      <c r="C17" s="92"/>
      <c r="D17" s="9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4" customFormat="1" ht="15">
      <c r="A18" s="92"/>
      <c r="B18" s="92"/>
      <c r="C18" s="92"/>
      <c r="D18" s="9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s="4" customFormat="1" ht="15">
      <c r="A19" s="92"/>
      <c r="B19" s="92"/>
      <c r="C19" s="92"/>
      <c r="D19" s="92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s="4" customFormat="1" ht="15">
      <c r="A20" s="92"/>
      <c r="B20" s="92"/>
      <c r="C20" s="92"/>
      <c r="D20" s="92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s="48" customFormat="1" ht="51" customHeight="1">
      <c r="A21" s="150" t="s">
        <v>119</v>
      </c>
      <c r="B21" s="150" t="s">
        <v>112</v>
      </c>
      <c r="C21" s="150" t="s">
        <v>58</v>
      </c>
      <c r="D21" s="150" t="s">
        <v>113</v>
      </c>
      <c r="E21" s="150" t="s">
        <v>114</v>
      </c>
      <c r="F21" s="150" t="s">
        <v>115</v>
      </c>
      <c r="G21" s="150" t="s">
        <v>116</v>
      </c>
      <c r="H21" s="150" t="s">
        <v>117</v>
      </c>
      <c r="I21" s="150" t="s">
        <v>150</v>
      </c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72"/>
      <c r="W21" s="53"/>
      <c r="X21" s="53"/>
    </row>
    <row r="22" spans="1:24" s="5" customFormat="1" ht="97.5" customHeight="1">
      <c r="A22" s="150"/>
      <c r="B22" s="150"/>
      <c r="C22" s="150"/>
      <c r="D22" s="150"/>
      <c r="E22" s="150"/>
      <c r="F22" s="150"/>
      <c r="G22" s="150"/>
      <c r="H22" s="150"/>
      <c r="I22" s="37" t="s">
        <v>90</v>
      </c>
      <c r="J22" s="37" t="s">
        <v>91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96</v>
      </c>
      <c r="P22" s="37" t="s">
        <v>97</v>
      </c>
      <c r="Q22" s="37" t="s">
        <v>98</v>
      </c>
      <c r="R22" s="37" t="s">
        <v>99</v>
      </c>
      <c r="S22" s="37" t="s">
        <v>100</v>
      </c>
      <c r="T22" s="37" t="s">
        <v>101</v>
      </c>
      <c r="U22" s="37" t="s">
        <v>118</v>
      </c>
      <c r="V22" s="72"/>
      <c r="W22" s="35"/>
      <c r="X22" s="35"/>
    </row>
    <row r="23" spans="1:24" s="5" customFormat="1" ht="25.5" customHeight="1">
      <c r="A23" s="21">
        <v>1</v>
      </c>
      <c r="B23" s="21">
        <v>2</v>
      </c>
      <c r="C23" s="21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60"/>
      <c r="W23" s="35"/>
      <c r="X23" s="35"/>
    </row>
    <row r="24" spans="1:24" s="5" customFormat="1" ht="258" customHeight="1">
      <c r="A24" s="89">
        <v>1</v>
      </c>
      <c r="B24" s="22" t="s">
        <v>141</v>
      </c>
      <c r="C24" s="22" t="s">
        <v>31</v>
      </c>
      <c r="D24" s="22" t="s">
        <v>142</v>
      </c>
      <c r="E24" s="26">
        <v>150000000</v>
      </c>
      <c r="F24" s="26">
        <v>150000000</v>
      </c>
      <c r="G24" s="26">
        <v>0</v>
      </c>
      <c r="H24" s="24">
        <v>45139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f>SUM(I24:T24)</f>
        <v>0</v>
      </c>
      <c r="V24" s="117"/>
      <c r="W24" s="118"/>
      <c r="X24" s="118"/>
    </row>
    <row r="25" spans="1:24" s="5" customFormat="1" ht="258" customHeight="1">
      <c r="A25" s="89">
        <v>2</v>
      </c>
      <c r="B25" s="22" t="s">
        <v>143</v>
      </c>
      <c r="C25" s="22" t="s">
        <v>31</v>
      </c>
      <c r="D25" s="22" t="s">
        <v>144</v>
      </c>
      <c r="E25" s="26">
        <v>60000000</v>
      </c>
      <c r="F25" s="26">
        <f>F13</f>
        <v>0</v>
      </c>
      <c r="G25" s="26">
        <v>0</v>
      </c>
      <c r="H25" s="24">
        <v>44895</v>
      </c>
      <c r="I25" s="26">
        <v>30000000</v>
      </c>
      <c r="J25" s="26">
        <v>30000000</v>
      </c>
      <c r="K25" s="26">
        <v>0</v>
      </c>
      <c r="L25" s="26">
        <v>0</v>
      </c>
      <c r="M25" s="26">
        <v>0</v>
      </c>
      <c r="N25" s="26">
        <v>0</v>
      </c>
      <c r="O25" s="26">
        <v>60000000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f>SUM(I25:T25)</f>
        <v>120000000</v>
      </c>
      <c r="V25" s="117"/>
      <c r="W25" s="118"/>
      <c r="X25" s="118"/>
    </row>
    <row r="26" spans="1:24" s="5" customFormat="1" ht="27.75" customHeight="1">
      <c r="A26" s="90" t="s">
        <v>8</v>
      </c>
      <c r="B26" s="22" t="s">
        <v>8</v>
      </c>
      <c r="C26" s="22" t="s">
        <v>8</v>
      </c>
      <c r="D26" s="22" t="s">
        <v>8</v>
      </c>
      <c r="E26" s="91">
        <f>SUM(E24:E25)</f>
        <v>210000000</v>
      </c>
      <c r="F26" s="91">
        <f>SUM(F24:F25)</f>
        <v>150000000</v>
      </c>
      <c r="G26" s="91">
        <f>SUM(G24:G24)</f>
        <v>0</v>
      </c>
      <c r="H26" s="91"/>
      <c r="I26" s="91">
        <f>SUM(I24:I25)</f>
        <v>30000000</v>
      </c>
      <c r="J26" s="91">
        <f aca="true" t="shared" si="1" ref="J26:U26">SUM(J24:J25)</f>
        <v>30000000</v>
      </c>
      <c r="K26" s="91">
        <f t="shared" si="1"/>
        <v>0</v>
      </c>
      <c r="L26" s="91">
        <f t="shared" si="1"/>
        <v>0</v>
      </c>
      <c r="M26" s="91">
        <f t="shared" si="1"/>
        <v>0</v>
      </c>
      <c r="N26" s="91">
        <f t="shared" si="1"/>
        <v>0</v>
      </c>
      <c r="O26" s="91">
        <f t="shared" si="1"/>
        <v>60000000</v>
      </c>
      <c r="P26" s="91">
        <f t="shared" si="1"/>
        <v>0</v>
      </c>
      <c r="Q26" s="91">
        <f t="shared" si="1"/>
        <v>0</v>
      </c>
      <c r="R26" s="91">
        <f t="shared" si="1"/>
        <v>0</v>
      </c>
      <c r="S26" s="91">
        <f t="shared" si="1"/>
        <v>0</v>
      </c>
      <c r="T26" s="91">
        <f t="shared" si="1"/>
        <v>0</v>
      </c>
      <c r="U26" s="91">
        <f t="shared" si="1"/>
        <v>120000000</v>
      </c>
      <c r="V26" s="119"/>
      <c r="W26" s="73"/>
      <c r="X26" s="73"/>
    </row>
    <row r="27" spans="1:24" s="5" customFormat="1" ht="15">
      <c r="A27" s="79"/>
      <c r="B27" s="80"/>
      <c r="C27" s="80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2"/>
      <c r="X27" s="82"/>
    </row>
    <row r="30" spans="1:10" s="8" customFormat="1" ht="15">
      <c r="A30" s="111" t="s">
        <v>145</v>
      </c>
      <c r="B30" s="111"/>
      <c r="C30" s="111"/>
      <c r="D30" s="111"/>
      <c r="E30" s="111"/>
      <c r="G30" s="112"/>
      <c r="I30" s="140" t="s">
        <v>165</v>
      </c>
      <c r="J30" s="140"/>
    </row>
    <row r="31" spans="1:9" s="8" customFormat="1" ht="15">
      <c r="A31" s="111"/>
      <c r="B31" s="111"/>
      <c r="C31" s="111"/>
      <c r="D31" s="111"/>
      <c r="E31" s="111"/>
      <c r="G31" s="112"/>
      <c r="I31" s="113"/>
    </row>
    <row r="32" spans="1:9" s="8" customFormat="1" ht="15">
      <c r="A32" s="111"/>
      <c r="B32" s="111"/>
      <c r="C32" s="111"/>
      <c r="D32" s="111"/>
      <c r="E32" s="111"/>
      <c r="G32" s="112"/>
      <c r="I32" s="113"/>
    </row>
    <row r="33" spans="1:10" s="8" customFormat="1" ht="15">
      <c r="A33" s="111" t="s">
        <v>132</v>
      </c>
      <c r="B33" s="111"/>
      <c r="C33" s="111"/>
      <c r="D33" s="111"/>
      <c r="E33" s="111"/>
      <c r="G33" s="112"/>
      <c r="I33" s="135" t="s">
        <v>163</v>
      </c>
      <c r="J33" s="135"/>
    </row>
  </sheetData>
  <sheetProtection/>
  <mergeCells count="26">
    <mergeCell ref="I21:U21"/>
    <mergeCell ref="A3:X3"/>
    <mergeCell ref="A4:X4"/>
    <mergeCell ref="A5:X5"/>
    <mergeCell ref="X9:X10"/>
    <mergeCell ref="G9:G10"/>
    <mergeCell ref="V9:V10"/>
    <mergeCell ref="W9:W10"/>
    <mergeCell ref="A21:A22"/>
    <mergeCell ref="B21:B22"/>
    <mergeCell ref="C21:C22"/>
    <mergeCell ref="D21:D22"/>
    <mergeCell ref="F9:F10"/>
    <mergeCell ref="A9:A10"/>
    <mergeCell ref="G21:G22"/>
    <mergeCell ref="H21:H22"/>
    <mergeCell ref="I30:J30"/>
    <mergeCell ref="I33:J33"/>
    <mergeCell ref="B9:B10"/>
    <mergeCell ref="C9:C10"/>
    <mergeCell ref="D9:D10"/>
    <mergeCell ref="E9:E10"/>
    <mergeCell ref="E21:E22"/>
    <mergeCell ref="F21:F22"/>
    <mergeCell ref="H9:H10"/>
    <mergeCell ref="I9:U9"/>
  </mergeCells>
  <printOptions/>
  <pageMargins left="0.31496062992125984" right="0.31496062992125984" top="0.9448818897637796" bottom="0.7480314960629921" header="0.31496062992125984" footer="0.31496062992125984"/>
  <pageSetup fitToHeight="0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7"/>
  <sheetViews>
    <sheetView zoomScale="70" zoomScaleNormal="70" zoomScaleSheetLayoutView="85" zoomScalePageLayoutView="0"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26.421875" defaultRowHeight="15"/>
  <cols>
    <col min="1" max="1" width="8.28125" style="83" customWidth="1"/>
    <col min="2" max="2" width="13.421875" style="83" customWidth="1"/>
    <col min="3" max="3" width="15.57421875" style="83" customWidth="1"/>
    <col min="4" max="4" width="17.7109375" style="83" customWidth="1"/>
    <col min="5" max="5" width="14.7109375" style="83" customWidth="1"/>
    <col min="6" max="6" width="15.00390625" style="83" customWidth="1"/>
    <col min="7" max="7" width="13.8515625" style="83" customWidth="1"/>
    <col min="8" max="8" width="16.140625" style="83" customWidth="1"/>
    <col min="9" max="9" width="9.7109375" style="83" customWidth="1"/>
    <col min="10" max="10" width="12.140625" style="83" customWidth="1"/>
    <col min="11" max="11" width="7.57421875" style="83" customWidth="1"/>
    <col min="12" max="12" width="9.7109375" style="83" customWidth="1"/>
    <col min="13" max="13" width="6.7109375" style="83" customWidth="1"/>
    <col min="14" max="14" width="8.140625" style="83" customWidth="1"/>
    <col min="15" max="15" width="9.28125" style="83" customWidth="1"/>
    <col min="16" max="16" width="8.57421875" style="83" customWidth="1"/>
    <col min="17" max="17" width="12.28125" style="83" customWidth="1"/>
    <col min="18" max="18" width="10.28125" style="83" customWidth="1"/>
    <col min="19" max="19" width="9.8515625" style="83" customWidth="1"/>
    <col min="20" max="20" width="11.57421875" style="83" customWidth="1"/>
    <col min="21" max="21" width="11.140625" style="83" customWidth="1"/>
    <col min="22" max="22" width="9.28125" style="83" customWidth="1"/>
    <col min="23" max="23" width="10.421875" style="83" customWidth="1"/>
    <col min="24" max="24" width="10.57421875" style="83" customWidth="1"/>
    <col min="25" max="253" width="9.140625" style="0" customWidth="1"/>
    <col min="254" max="254" width="25.7109375" style="0" customWidth="1"/>
    <col min="255" max="255" width="11.57421875" style="0" customWidth="1"/>
  </cols>
  <sheetData>
    <row r="2" ht="15">
      <c r="X2" s="84" t="s">
        <v>120</v>
      </c>
    </row>
    <row r="4" spans="1:24" s="5" customFormat="1" ht="15">
      <c r="A4" s="160" t="s">
        <v>83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1:24" s="5" customFormat="1" ht="15">
      <c r="A5" s="160" t="s">
        <v>121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1:24" s="5" customFormat="1" ht="15">
      <c r="A6" s="148" t="s">
        <v>171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s="5" customFormat="1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s="5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s="48" customFormat="1" ht="15.75" customHeight="1">
      <c r="A9" s="158" t="s">
        <v>122</v>
      </c>
      <c r="B9" s="158" t="s">
        <v>112</v>
      </c>
      <c r="C9" s="158" t="s">
        <v>58</v>
      </c>
      <c r="D9" s="158" t="s">
        <v>113</v>
      </c>
      <c r="E9" s="158" t="s">
        <v>114</v>
      </c>
      <c r="F9" s="158" t="s">
        <v>115</v>
      </c>
      <c r="G9" s="158" t="s">
        <v>116</v>
      </c>
      <c r="H9" s="158" t="s">
        <v>117</v>
      </c>
      <c r="I9" s="159" t="s">
        <v>149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8">
        <v>2023</v>
      </c>
      <c r="W9" s="158">
        <v>2024</v>
      </c>
      <c r="X9" s="158">
        <v>2025</v>
      </c>
    </row>
    <row r="10" spans="1:24" s="48" customFormat="1" ht="95.25" customHeight="1">
      <c r="A10" s="158"/>
      <c r="B10" s="158"/>
      <c r="C10" s="158"/>
      <c r="D10" s="158"/>
      <c r="E10" s="158"/>
      <c r="F10" s="158"/>
      <c r="G10" s="158"/>
      <c r="H10" s="158"/>
      <c r="I10" s="28" t="s">
        <v>90</v>
      </c>
      <c r="J10" s="28" t="s">
        <v>91</v>
      </c>
      <c r="K10" s="28" t="s">
        <v>92</v>
      </c>
      <c r="L10" s="28" t="s">
        <v>93</v>
      </c>
      <c r="M10" s="28" t="s">
        <v>94</v>
      </c>
      <c r="N10" s="28" t="s">
        <v>95</v>
      </c>
      <c r="O10" s="28" t="s">
        <v>96</v>
      </c>
      <c r="P10" s="28" t="s">
        <v>97</v>
      </c>
      <c r="Q10" s="28" t="s">
        <v>98</v>
      </c>
      <c r="R10" s="28" t="s">
        <v>99</v>
      </c>
      <c r="S10" s="28" t="s">
        <v>100</v>
      </c>
      <c r="T10" s="28" t="s">
        <v>101</v>
      </c>
      <c r="U10" s="76" t="s">
        <v>118</v>
      </c>
      <c r="V10" s="158"/>
      <c r="W10" s="158"/>
      <c r="X10" s="158"/>
    </row>
    <row r="11" spans="1:24" s="48" customFormat="1" ht="1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</row>
    <row r="12" spans="1:24" s="96" customFormat="1" ht="21" customHeight="1">
      <c r="A12" s="28"/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>SUM(I12:T12)</f>
        <v>0</v>
      </c>
      <c r="V12" s="32"/>
      <c r="W12" s="32"/>
      <c r="X12" s="32"/>
    </row>
    <row r="13" spans="1:24" s="48" customFormat="1" ht="23.25" customHeight="1">
      <c r="A13" s="97" t="s">
        <v>8</v>
      </c>
      <c r="B13" s="77" t="s">
        <v>8</v>
      </c>
      <c r="C13" s="77" t="s">
        <v>8</v>
      </c>
      <c r="D13" s="77" t="s">
        <v>8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>
        <f>SUM(I13:T13)</f>
        <v>0</v>
      </c>
      <c r="V13" s="78"/>
      <c r="W13" s="78"/>
      <c r="X13" s="78"/>
    </row>
    <row r="14" spans="1:24" s="48" customFormat="1" ht="15">
      <c r="A14" s="64"/>
      <c r="B14" s="79"/>
      <c r="C14" s="79"/>
      <c r="D14" s="79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2" s="48" customFormat="1" ht="15">
      <c r="A15" s="95"/>
      <c r="B15" s="62"/>
      <c r="C15" s="62"/>
      <c r="D15" s="62"/>
      <c r="E15" s="62"/>
      <c r="F15" s="6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61"/>
      <c r="V15" s="161"/>
    </row>
    <row r="16" spans="1:22" s="96" customFormat="1" ht="15.75" customHeight="1">
      <c r="A16" s="158" t="s">
        <v>122</v>
      </c>
      <c r="B16" s="158" t="s">
        <v>112</v>
      </c>
      <c r="C16" s="158" t="s">
        <v>58</v>
      </c>
      <c r="D16" s="158" t="s">
        <v>113</v>
      </c>
      <c r="E16" s="158" t="s">
        <v>114</v>
      </c>
      <c r="F16" s="158" t="s">
        <v>115</v>
      </c>
      <c r="G16" s="158" t="s">
        <v>116</v>
      </c>
      <c r="H16" s="158" t="s">
        <v>117</v>
      </c>
      <c r="I16" s="159" t="s">
        <v>150</v>
      </c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63"/>
    </row>
    <row r="17" spans="1:22" s="96" customFormat="1" ht="87" customHeight="1">
      <c r="A17" s="158"/>
      <c r="B17" s="158"/>
      <c r="C17" s="158"/>
      <c r="D17" s="158"/>
      <c r="E17" s="158"/>
      <c r="F17" s="158"/>
      <c r="G17" s="158"/>
      <c r="H17" s="158"/>
      <c r="I17" s="28" t="s">
        <v>90</v>
      </c>
      <c r="J17" s="28" t="s">
        <v>91</v>
      </c>
      <c r="K17" s="28" t="s">
        <v>92</v>
      </c>
      <c r="L17" s="28" t="s">
        <v>93</v>
      </c>
      <c r="M17" s="28" t="s">
        <v>94</v>
      </c>
      <c r="N17" s="28" t="s">
        <v>95</v>
      </c>
      <c r="O17" s="28" t="s">
        <v>96</v>
      </c>
      <c r="P17" s="28" t="s">
        <v>97</v>
      </c>
      <c r="Q17" s="28" t="s">
        <v>98</v>
      </c>
      <c r="R17" s="28" t="s">
        <v>99</v>
      </c>
      <c r="S17" s="28" t="s">
        <v>100</v>
      </c>
      <c r="T17" s="28" t="s">
        <v>101</v>
      </c>
      <c r="U17" s="76" t="s">
        <v>118</v>
      </c>
      <c r="V17" s="63"/>
    </row>
    <row r="18" spans="1:22" s="48" customFormat="1" ht="1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30">
        <v>12</v>
      </c>
      <c r="M18" s="30">
        <v>13</v>
      </c>
      <c r="N18" s="30">
        <v>14</v>
      </c>
      <c r="O18" s="30">
        <v>15</v>
      </c>
      <c r="P18" s="30">
        <v>16</v>
      </c>
      <c r="Q18" s="30">
        <v>17</v>
      </c>
      <c r="R18" s="30">
        <v>18</v>
      </c>
      <c r="S18" s="30">
        <v>19</v>
      </c>
      <c r="T18" s="30">
        <v>20</v>
      </c>
      <c r="U18" s="30">
        <v>21</v>
      </c>
      <c r="V18" s="64"/>
    </row>
    <row r="19" spans="1:22" s="48" customFormat="1" ht="24" customHeight="1">
      <c r="A19" s="28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>SUM(I19:T19)</f>
        <v>0</v>
      </c>
      <c r="V19" s="66"/>
    </row>
    <row r="20" spans="1:22" s="48" customFormat="1" ht="29.25" customHeight="1">
      <c r="A20" s="97" t="s">
        <v>8</v>
      </c>
      <c r="B20" s="77" t="s">
        <v>8</v>
      </c>
      <c r="C20" s="77" t="s">
        <v>8</v>
      </c>
      <c r="D20" s="77" t="s">
        <v>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>
        <f>SUM(I20:T20)</f>
        <v>0</v>
      </c>
      <c r="V20" s="65"/>
    </row>
    <row r="21" spans="1:24" s="48" customFormat="1" ht="15">
      <c r="A21" s="64"/>
      <c r="B21" s="79"/>
      <c r="C21" s="79"/>
      <c r="D21" s="7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82"/>
      <c r="W21" s="82"/>
      <c r="X21" s="82"/>
    </row>
    <row r="24" spans="1:12" s="8" customFormat="1" ht="15">
      <c r="A24" s="111" t="s">
        <v>145</v>
      </c>
      <c r="B24" s="111"/>
      <c r="C24" s="111"/>
      <c r="D24" s="111"/>
      <c r="E24" s="111"/>
      <c r="G24" s="112"/>
      <c r="I24" s="113"/>
      <c r="J24" s="140" t="s">
        <v>165</v>
      </c>
      <c r="K24" s="140"/>
      <c r="L24" s="140"/>
    </row>
    <row r="25" spans="1:9" s="8" customFormat="1" ht="15">
      <c r="A25" s="111"/>
      <c r="B25" s="111"/>
      <c r="C25" s="111"/>
      <c r="D25" s="111"/>
      <c r="E25" s="111"/>
      <c r="G25" s="112"/>
      <c r="I25" s="113"/>
    </row>
    <row r="26" spans="1:9" s="8" customFormat="1" ht="15">
      <c r="A26" s="111"/>
      <c r="B26" s="111"/>
      <c r="C26" s="111"/>
      <c r="D26" s="111"/>
      <c r="E26" s="111"/>
      <c r="G26" s="112"/>
      <c r="I26" s="113"/>
    </row>
    <row r="27" spans="1:11" s="8" customFormat="1" ht="15">
      <c r="A27" s="111" t="s">
        <v>132</v>
      </c>
      <c r="B27" s="111"/>
      <c r="C27" s="111"/>
      <c r="D27" s="111"/>
      <c r="E27" s="111"/>
      <c r="G27" s="112"/>
      <c r="I27" s="114"/>
      <c r="J27" s="135" t="s">
        <v>163</v>
      </c>
      <c r="K27" s="135"/>
    </row>
  </sheetData>
  <sheetProtection/>
  <mergeCells count="27">
    <mergeCell ref="A4:X4"/>
    <mergeCell ref="A5:X5"/>
    <mergeCell ref="A6:X6"/>
    <mergeCell ref="X9:X10"/>
    <mergeCell ref="U15:V15"/>
    <mergeCell ref="A16:A17"/>
    <mergeCell ref="B16:B17"/>
    <mergeCell ref="C16:C17"/>
    <mergeCell ref="F9:F10"/>
    <mergeCell ref="G9:G10"/>
    <mergeCell ref="I16:U16"/>
    <mergeCell ref="A9:A10"/>
    <mergeCell ref="B9:B10"/>
    <mergeCell ref="C9:C10"/>
    <mergeCell ref="D9:D10"/>
    <mergeCell ref="E9:E10"/>
    <mergeCell ref="D16:D17"/>
    <mergeCell ref="W9:W10"/>
    <mergeCell ref="E16:E17"/>
    <mergeCell ref="J24:L24"/>
    <mergeCell ref="J27:K27"/>
    <mergeCell ref="H9:H10"/>
    <mergeCell ref="I9:U9"/>
    <mergeCell ref="V9:V10"/>
    <mergeCell ref="F16:F17"/>
    <mergeCell ref="G16:G17"/>
    <mergeCell ref="H16:H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zoomScale="90" zoomScaleNormal="90" zoomScaleSheetLayoutView="7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0" sqref="E20"/>
    </sheetView>
  </sheetViews>
  <sheetFormatPr defaultColWidth="32.00390625" defaultRowHeight="15"/>
  <cols>
    <col min="1" max="1" width="9.421875" style="83" customWidth="1"/>
    <col min="2" max="2" width="18.140625" style="83" customWidth="1"/>
    <col min="3" max="3" width="17.00390625" style="83" customWidth="1"/>
    <col min="4" max="4" width="26.00390625" style="83" customWidth="1"/>
    <col min="5" max="5" width="18.57421875" style="83" customWidth="1"/>
    <col min="6" max="6" width="16.00390625" style="83" customWidth="1"/>
    <col min="7" max="7" width="11.7109375" style="83" customWidth="1"/>
    <col min="8" max="8" width="14.421875" style="83" customWidth="1"/>
    <col min="9" max="9" width="6.140625" style="83" customWidth="1"/>
    <col min="10" max="10" width="7.421875" style="83" customWidth="1"/>
    <col min="11" max="11" width="7.00390625" style="83" customWidth="1"/>
    <col min="12" max="12" width="6.28125" style="83" customWidth="1"/>
    <col min="13" max="13" width="6.8515625" style="83" customWidth="1"/>
    <col min="14" max="14" width="6.7109375" style="83" customWidth="1"/>
    <col min="15" max="15" width="6.8515625" style="83" customWidth="1"/>
    <col min="16" max="16" width="7.7109375" style="83" customWidth="1"/>
    <col min="17" max="17" width="7.8515625" style="83" customWidth="1"/>
    <col min="18" max="18" width="7.57421875" style="83" customWidth="1"/>
    <col min="19" max="19" width="6.8515625" style="83" customWidth="1"/>
    <col min="20" max="20" width="7.00390625" style="83" customWidth="1"/>
    <col min="21" max="21" width="6.8515625" style="83" customWidth="1"/>
    <col min="22" max="22" width="6.57421875" style="83" customWidth="1"/>
    <col min="23" max="23" width="6.421875" style="83" customWidth="1"/>
    <col min="24" max="24" width="12.28125" style="83" customWidth="1"/>
    <col min="25" max="25" width="11.421875" style="83" customWidth="1"/>
    <col min="26" max="26" width="11.7109375" style="83" customWidth="1"/>
    <col min="27" max="253" width="9.140625" style="0" customWidth="1"/>
    <col min="254" max="254" width="25.7109375" style="0" customWidth="1"/>
    <col min="255" max="255" width="11.28125" style="0" customWidth="1"/>
  </cols>
  <sheetData>
    <row r="1" spans="1:26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85"/>
      <c r="Y2" s="35"/>
      <c r="Z2" s="85" t="s">
        <v>123</v>
      </c>
    </row>
    <row r="3" spans="1:24" s="5" customFormat="1" ht="15.7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s="5" customFormat="1" ht="15.75" customHeight="1">
      <c r="A4" s="134" t="s">
        <v>124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s="5" customFormat="1" ht="22.5" customHeight="1">
      <c r="A5" s="148" t="s">
        <v>172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6" s="5" customFormat="1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5" customFormat="1" ht="25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5" customFormat="1" ht="27" customHeight="1">
      <c r="A8" s="150" t="s">
        <v>125</v>
      </c>
      <c r="B8" s="150" t="s">
        <v>112</v>
      </c>
      <c r="C8" s="150" t="s">
        <v>58</v>
      </c>
      <c r="D8" s="150" t="s">
        <v>113</v>
      </c>
      <c r="E8" s="150" t="s">
        <v>114</v>
      </c>
      <c r="F8" s="150" t="s">
        <v>115</v>
      </c>
      <c r="G8" s="150" t="s">
        <v>116</v>
      </c>
      <c r="H8" s="150" t="s">
        <v>117</v>
      </c>
      <c r="I8" s="155" t="s">
        <v>149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0">
        <v>2023</v>
      </c>
      <c r="W8" s="150">
        <v>2024</v>
      </c>
      <c r="X8" s="150">
        <v>2025</v>
      </c>
      <c r="Y8" s="150">
        <v>2026</v>
      </c>
      <c r="Z8" s="150">
        <v>2027</v>
      </c>
    </row>
    <row r="9" spans="1:26" s="5" customFormat="1" ht="93.75" customHeight="1">
      <c r="A9" s="150"/>
      <c r="B9" s="150"/>
      <c r="C9" s="150"/>
      <c r="D9" s="150"/>
      <c r="E9" s="150"/>
      <c r="F9" s="150"/>
      <c r="G9" s="150"/>
      <c r="H9" s="150"/>
      <c r="I9" s="37" t="s">
        <v>90</v>
      </c>
      <c r="J9" s="37" t="s">
        <v>91</v>
      </c>
      <c r="K9" s="37" t="s">
        <v>92</v>
      </c>
      <c r="L9" s="37" t="s">
        <v>93</v>
      </c>
      <c r="M9" s="37" t="s">
        <v>94</v>
      </c>
      <c r="N9" s="37" t="s">
        <v>95</v>
      </c>
      <c r="O9" s="37" t="s">
        <v>96</v>
      </c>
      <c r="P9" s="37" t="s">
        <v>97</v>
      </c>
      <c r="Q9" s="37" t="s">
        <v>98</v>
      </c>
      <c r="R9" s="37" t="s">
        <v>99</v>
      </c>
      <c r="S9" s="37" t="s">
        <v>100</v>
      </c>
      <c r="T9" s="37" t="s">
        <v>101</v>
      </c>
      <c r="U9" s="88" t="s">
        <v>118</v>
      </c>
      <c r="V9" s="150"/>
      <c r="W9" s="150"/>
      <c r="X9" s="150"/>
      <c r="Y9" s="150"/>
      <c r="Z9" s="150"/>
    </row>
    <row r="10" spans="1:26" s="5" customFormat="1" ht="15" customHeight="1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28">
        <v>11</v>
      </c>
      <c r="L10" s="128">
        <v>12</v>
      </c>
      <c r="M10" s="128">
        <v>13</v>
      </c>
      <c r="N10" s="128">
        <v>14</v>
      </c>
      <c r="O10" s="128">
        <v>15</v>
      </c>
      <c r="P10" s="128">
        <v>16</v>
      </c>
      <c r="Q10" s="128">
        <v>17</v>
      </c>
      <c r="R10" s="128">
        <v>18</v>
      </c>
      <c r="S10" s="128">
        <v>19</v>
      </c>
      <c r="T10" s="128">
        <v>20</v>
      </c>
      <c r="U10" s="128">
        <v>21</v>
      </c>
      <c r="V10" s="128">
        <v>22</v>
      </c>
      <c r="W10" s="128">
        <v>23</v>
      </c>
      <c r="X10" s="128">
        <v>24</v>
      </c>
      <c r="Y10" s="128">
        <v>25</v>
      </c>
      <c r="Z10" s="128">
        <v>26</v>
      </c>
    </row>
    <row r="11" spans="1:26" s="5" customFormat="1" ht="97.5" customHeight="1">
      <c r="A11" s="124">
        <v>1</v>
      </c>
      <c r="B11" s="125" t="s">
        <v>158</v>
      </c>
      <c r="C11" s="126" t="s">
        <v>159</v>
      </c>
      <c r="D11" s="126" t="s">
        <v>160</v>
      </c>
      <c r="E11" s="122">
        <v>60000000</v>
      </c>
      <c r="F11" s="122">
        <v>60000000</v>
      </c>
      <c r="G11" s="122"/>
      <c r="H11" s="127">
        <v>46575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22">
        <v>15000000</v>
      </c>
      <c r="Y11" s="122">
        <v>15000000</v>
      </c>
      <c r="Z11" s="122">
        <v>30000000</v>
      </c>
    </row>
    <row r="12" spans="1:26" s="4" customFormat="1" ht="26.25" customHeight="1">
      <c r="A12" s="101" t="s">
        <v>8</v>
      </c>
      <c r="B12" s="90" t="s">
        <v>8</v>
      </c>
      <c r="C12" s="90" t="s">
        <v>8</v>
      </c>
      <c r="D12" s="90" t="s">
        <v>8</v>
      </c>
      <c r="E12" s="123">
        <f>SUM(E11:E11)</f>
        <v>60000000</v>
      </c>
      <c r="F12" s="123">
        <f>SUM(F11:F11)</f>
        <v>60000000</v>
      </c>
      <c r="G12" s="123">
        <f>SUM(G11:G11)</f>
        <v>0</v>
      </c>
      <c r="H12" s="91"/>
      <c r="I12" s="123">
        <f aca="true" t="shared" si="0" ref="I12:Z12">SUM(I11:I11)</f>
        <v>0</v>
      </c>
      <c r="J12" s="123">
        <f t="shared" si="0"/>
        <v>0</v>
      </c>
      <c r="K12" s="123">
        <f t="shared" si="0"/>
        <v>0</v>
      </c>
      <c r="L12" s="123">
        <f t="shared" si="0"/>
        <v>0</v>
      </c>
      <c r="M12" s="123">
        <f t="shared" si="0"/>
        <v>0</v>
      </c>
      <c r="N12" s="123">
        <f t="shared" si="0"/>
        <v>0</v>
      </c>
      <c r="O12" s="123">
        <f t="shared" si="0"/>
        <v>0</v>
      </c>
      <c r="P12" s="123">
        <f t="shared" si="0"/>
        <v>0</v>
      </c>
      <c r="Q12" s="123">
        <f t="shared" si="0"/>
        <v>0</v>
      </c>
      <c r="R12" s="123">
        <f t="shared" si="0"/>
        <v>0</v>
      </c>
      <c r="S12" s="123">
        <f t="shared" si="0"/>
        <v>0</v>
      </c>
      <c r="T12" s="123">
        <f t="shared" si="0"/>
        <v>0</v>
      </c>
      <c r="U12" s="123">
        <f t="shared" si="0"/>
        <v>0</v>
      </c>
      <c r="V12" s="123">
        <f t="shared" si="0"/>
        <v>0</v>
      </c>
      <c r="W12" s="123">
        <f t="shared" si="0"/>
        <v>0</v>
      </c>
      <c r="X12" s="123">
        <f t="shared" si="0"/>
        <v>15000000</v>
      </c>
      <c r="Y12" s="123">
        <f t="shared" si="0"/>
        <v>15000000</v>
      </c>
      <c r="Z12" s="123">
        <f t="shared" si="0"/>
        <v>30000000</v>
      </c>
    </row>
    <row r="13" spans="1:26" s="4" customFormat="1" ht="15">
      <c r="A13" s="102"/>
      <c r="B13" s="103"/>
      <c r="C13" s="103"/>
      <c r="D13" s="10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s="4" customFormat="1" ht="15">
      <c r="A14" s="102"/>
      <c r="B14" s="103"/>
      <c r="C14" s="103"/>
      <c r="D14" s="10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s="4" customFormat="1" ht="15">
      <c r="A15" s="102"/>
      <c r="B15" s="103"/>
      <c r="C15" s="103"/>
      <c r="D15" s="10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s="48" customFormat="1" ht="15">
      <c r="A16" s="60"/>
      <c r="B16" s="60"/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53"/>
      <c r="X16" s="53"/>
      <c r="Y16" s="53"/>
      <c r="Z16" s="53"/>
    </row>
    <row r="17" spans="1:26" s="48" customFormat="1" ht="40.5" customHeight="1">
      <c r="A17" s="150" t="s">
        <v>119</v>
      </c>
      <c r="B17" s="150" t="s">
        <v>112</v>
      </c>
      <c r="C17" s="150" t="s">
        <v>58</v>
      </c>
      <c r="D17" s="150" t="s">
        <v>113</v>
      </c>
      <c r="E17" s="150" t="s">
        <v>114</v>
      </c>
      <c r="F17" s="150" t="s">
        <v>115</v>
      </c>
      <c r="G17" s="150" t="s">
        <v>116</v>
      </c>
      <c r="H17" s="150" t="s">
        <v>117</v>
      </c>
      <c r="I17" s="155" t="s">
        <v>150</v>
      </c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72"/>
      <c r="W17" s="53"/>
      <c r="X17" s="53"/>
      <c r="Y17" s="53"/>
      <c r="Z17" s="53"/>
    </row>
    <row r="18" spans="1:26" s="5" customFormat="1" ht="53.25" customHeight="1">
      <c r="A18" s="150"/>
      <c r="B18" s="150"/>
      <c r="C18" s="150"/>
      <c r="D18" s="150"/>
      <c r="E18" s="150"/>
      <c r="F18" s="150"/>
      <c r="G18" s="150"/>
      <c r="H18" s="150"/>
      <c r="I18" s="37" t="s">
        <v>90</v>
      </c>
      <c r="J18" s="37" t="s">
        <v>91</v>
      </c>
      <c r="K18" s="37" t="s">
        <v>92</v>
      </c>
      <c r="L18" s="37" t="s">
        <v>93</v>
      </c>
      <c r="M18" s="37" t="s">
        <v>94</v>
      </c>
      <c r="N18" s="37" t="s">
        <v>95</v>
      </c>
      <c r="O18" s="37" t="s">
        <v>96</v>
      </c>
      <c r="P18" s="37" t="s">
        <v>97</v>
      </c>
      <c r="Q18" s="37" t="s">
        <v>98</v>
      </c>
      <c r="R18" s="37" t="s">
        <v>99</v>
      </c>
      <c r="S18" s="37" t="s">
        <v>100</v>
      </c>
      <c r="T18" s="37" t="s">
        <v>101</v>
      </c>
      <c r="U18" s="88" t="s">
        <v>118</v>
      </c>
      <c r="V18" s="72"/>
      <c r="W18" s="35"/>
      <c r="X18" s="35"/>
      <c r="Y18" s="35"/>
      <c r="Z18" s="35"/>
    </row>
    <row r="19" spans="1:26" s="5" customFormat="1" ht="17.25" customHeight="1">
      <c r="A19" s="129">
        <v>1</v>
      </c>
      <c r="B19" s="129">
        <v>2</v>
      </c>
      <c r="C19" s="129">
        <v>3</v>
      </c>
      <c r="D19" s="129">
        <v>4</v>
      </c>
      <c r="E19" s="129">
        <v>5</v>
      </c>
      <c r="F19" s="129">
        <v>6</v>
      </c>
      <c r="G19" s="129">
        <v>7</v>
      </c>
      <c r="H19" s="129">
        <v>8</v>
      </c>
      <c r="I19" s="129">
        <v>9</v>
      </c>
      <c r="J19" s="129">
        <v>10</v>
      </c>
      <c r="K19" s="129">
        <v>11</v>
      </c>
      <c r="L19" s="129">
        <v>12</v>
      </c>
      <c r="M19" s="129">
        <v>13</v>
      </c>
      <c r="N19" s="129">
        <v>14</v>
      </c>
      <c r="O19" s="129">
        <v>15</v>
      </c>
      <c r="P19" s="129">
        <v>16</v>
      </c>
      <c r="Q19" s="129">
        <v>17</v>
      </c>
      <c r="R19" s="129">
        <v>18</v>
      </c>
      <c r="S19" s="129">
        <v>19</v>
      </c>
      <c r="T19" s="129">
        <v>20</v>
      </c>
      <c r="U19" s="129">
        <v>21</v>
      </c>
      <c r="V19" s="60"/>
      <c r="W19" s="35"/>
      <c r="X19" s="35"/>
      <c r="Y19" s="35"/>
      <c r="Z19" s="35"/>
    </row>
    <row r="20" spans="1:26" s="5" customFormat="1" ht="100.5" customHeight="1">
      <c r="A20" s="124">
        <v>1</v>
      </c>
      <c r="B20" s="125" t="s">
        <v>158</v>
      </c>
      <c r="C20" s="126" t="s">
        <v>159</v>
      </c>
      <c r="D20" s="126" t="s">
        <v>160</v>
      </c>
      <c r="E20" s="122">
        <v>60000000</v>
      </c>
      <c r="F20" s="122">
        <v>60000000</v>
      </c>
      <c r="G20" s="122"/>
      <c r="H20" s="127">
        <v>46575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73"/>
      <c r="W20" s="35"/>
      <c r="X20" s="35"/>
      <c r="Y20" s="35"/>
      <c r="Z20" s="35"/>
    </row>
    <row r="21" spans="1:26" s="5" customFormat="1" ht="28.5" customHeight="1">
      <c r="A21" s="101" t="s">
        <v>8</v>
      </c>
      <c r="B21" s="90" t="s">
        <v>8</v>
      </c>
      <c r="C21" s="90" t="s">
        <v>8</v>
      </c>
      <c r="D21" s="90" t="s">
        <v>8</v>
      </c>
      <c r="E21" s="123">
        <f>SUM(E20:E20)</f>
        <v>60000000</v>
      </c>
      <c r="F21" s="123">
        <f>SUM(F20:F20)</f>
        <v>60000000</v>
      </c>
      <c r="G21" s="123">
        <f>SUM(G20:G20)</f>
        <v>0</v>
      </c>
      <c r="H21" s="123"/>
      <c r="I21" s="123">
        <f aca="true" t="shared" si="1" ref="I21:U21">SUM(I20:I20)</f>
        <v>0</v>
      </c>
      <c r="J21" s="123">
        <f t="shared" si="1"/>
        <v>0</v>
      </c>
      <c r="K21" s="123">
        <f t="shared" si="1"/>
        <v>0</v>
      </c>
      <c r="L21" s="123">
        <f t="shared" si="1"/>
        <v>0</v>
      </c>
      <c r="M21" s="123">
        <f t="shared" si="1"/>
        <v>0</v>
      </c>
      <c r="N21" s="123">
        <f t="shared" si="1"/>
        <v>0</v>
      </c>
      <c r="O21" s="123">
        <f t="shared" si="1"/>
        <v>0</v>
      </c>
      <c r="P21" s="123">
        <f t="shared" si="1"/>
        <v>0</v>
      </c>
      <c r="Q21" s="123">
        <f t="shared" si="1"/>
        <v>0</v>
      </c>
      <c r="R21" s="123">
        <f t="shared" si="1"/>
        <v>0</v>
      </c>
      <c r="S21" s="123">
        <f t="shared" si="1"/>
        <v>0</v>
      </c>
      <c r="T21" s="123">
        <f t="shared" si="1"/>
        <v>0</v>
      </c>
      <c r="U21" s="123">
        <f t="shared" si="1"/>
        <v>0</v>
      </c>
      <c r="V21" s="73"/>
      <c r="W21" s="35"/>
      <c r="X21" s="35"/>
      <c r="Y21" s="35"/>
      <c r="Z21" s="35"/>
    </row>
    <row r="22" spans="1:26" s="4" customFormat="1" ht="15">
      <c r="A22" s="98"/>
      <c r="B22" s="99"/>
      <c r="C22" s="99"/>
      <c r="D22" s="9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82"/>
      <c r="W22" s="82"/>
      <c r="X22" s="82"/>
      <c r="Y22" s="82"/>
      <c r="Z22" s="82"/>
    </row>
    <row r="23" spans="1:19" s="4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5" spans="1:11" s="8" customFormat="1" ht="15">
      <c r="A25" s="111" t="s">
        <v>145</v>
      </c>
      <c r="B25" s="111"/>
      <c r="C25" s="111"/>
      <c r="D25" s="111"/>
      <c r="E25" s="111"/>
      <c r="G25" s="112"/>
      <c r="I25" s="140" t="s">
        <v>165</v>
      </c>
      <c r="J25" s="140"/>
      <c r="K25" s="140"/>
    </row>
    <row r="26" spans="1:9" s="8" customFormat="1" ht="15">
      <c r="A26" s="111"/>
      <c r="B26" s="111"/>
      <c r="C26" s="111"/>
      <c r="D26" s="111"/>
      <c r="E26" s="111"/>
      <c r="G26" s="112"/>
      <c r="I26" s="113"/>
    </row>
    <row r="27" spans="1:9" s="8" customFormat="1" ht="15">
      <c r="A27" s="111"/>
      <c r="B27" s="111"/>
      <c r="C27" s="111"/>
      <c r="D27" s="111"/>
      <c r="E27" s="111"/>
      <c r="G27" s="112"/>
      <c r="I27" s="113"/>
    </row>
    <row r="28" spans="1:11" s="8" customFormat="1" ht="15">
      <c r="A28" s="111" t="s">
        <v>132</v>
      </c>
      <c r="B28" s="111"/>
      <c r="C28" s="111"/>
      <c r="D28" s="111"/>
      <c r="E28" s="111"/>
      <c r="G28" s="112"/>
      <c r="I28" s="135" t="s">
        <v>163</v>
      </c>
      <c r="J28" s="135"/>
      <c r="K28" s="135"/>
    </row>
  </sheetData>
  <sheetProtection/>
  <mergeCells count="28">
    <mergeCell ref="Y8:Y9"/>
    <mergeCell ref="Z8:Z9"/>
    <mergeCell ref="I17:U17"/>
    <mergeCell ref="A3:X3"/>
    <mergeCell ref="A4:X4"/>
    <mergeCell ref="A5:X5"/>
    <mergeCell ref="X8:X9"/>
    <mergeCell ref="A17:A18"/>
    <mergeCell ref="B17:B18"/>
    <mergeCell ref="C17:C18"/>
    <mergeCell ref="D17:D18"/>
    <mergeCell ref="E17:E18"/>
    <mergeCell ref="F17:F18"/>
    <mergeCell ref="F8:F9"/>
    <mergeCell ref="G8:G9"/>
    <mergeCell ref="H8:H9"/>
    <mergeCell ref="G17:G18"/>
    <mergeCell ref="H17:H18"/>
    <mergeCell ref="I25:K25"/>
    <mergeCell ref="I28:K28"/>
    <mergeCell ref="I8:U8"/>
    <mergeCell ref="V8:V9"/>
    <mergeCell ref="W8:W9"/>
    <mergeCell ref="A8:A9"/>
    <mergeCell ref="B8:B9"/>
    <mergeCell ref="C8:C9"/>
    <mergeCell ref="D8:D9"/>
    <mergeCell ref="E8:E9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Епихина</dc:creator>
  <cp:keywords/>
  <dc:description/>
  <cp:lastModifiedBy>Светлана Епихина</cp:lastModifiedBy>
  <cp:lastPrinted>2022-09-30T08:23:40Z</cp:lastPrinted>
  <dcterms:created xsi:type="dcterms:W3CDTF">2021-04-08T04:47:05Z</dcterms:created>
  <dcterms:modified xsi:type="dcterms:W3CDTF">2022-09-30T09:52:01Z</dcterms:modified>
  <cp:category/>
  <cp:version/>
  <cp:contentType/>
  <cp:contentStatus/>
</cp:coreProperties>
</file>